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5"/>
  </bookViews>
  <sheets>
    <sheet name="Directions" sheetId="1" r:id="rId1"/>
    <sheet name="1.Performance_Items" sheetId="2" r:id="rId2"/>
    <sheet name="2.Budget_Items" sheetId="3" r:id="rId3"/>
    <sheet name="3.Fringe_Benefits" sheetId="4" r:id="rId4"/>
    <sheet name="Pay Level" sheetId="5" r:id="rId5"/>
    <sheet name="4.Summary" sheetId="6" r:id="rId6"/>
    <sheet name="Pay Levels" sheetId="7" state="hidden" r:id="rId7"/>
  </sheets>
  <definedNames>
    <definedName name="_xlnm.Print_Area" localSheetId="1">'1.Performance_Items'!$A$1:$M$30</definedName>
  </definedNames>
  <calcPr fullCalcOnLoad="1"/>
</workbook>
</file>

<file path=xl/sharedStrings.xml><?xml version="1.0" encoding="utf-8"?>
<sst xmlns="http://schemas.openxmlformats.org/spreadsheetml/2006/main" count="416" uniqueCount="120">
  <si>
    <t>Mission:</t>
  </si>
  <si>
    <t>9.1.1</t>
  </si>
  <si>
    <t>Person</t>
  </si>
  <si>
    <t>% Time</t>
  </si>
  <si>
    <t>Cost</t>
  </si>
  <si>
    <t>TOTAL</t>
  </si>
  <si>
    <t>UNIT</t>
  </si>
  <si>
    <t>PERSONNEL</t>
  </si>
  <si>
    <t>TRAVEL</t>
  </si>
  <si>
    <t>CONTRACTUAL</t>
  </si>
  <si>
    <t>OCE</t>
  </si>
  <si>
    <t>FIXED ASSETS</t>
  </si>
  <si>
    <t>COST</t>
  </si>
  <si>
    <t>Personnel Listing</t>
  </si>
  <si>
    <t>Travel</t>
  </si>
  <si>
    <t>Activity</t>
  </si>
  <si>
    <t>Destination</t>
  </si>
  <si>
    <t>Domestic</t>
  </si>
  <si>
    <t>International</t>
  </si>
  <si>
    <t>Contractual</t>
  </si>
  <si>
    <t>Name</t>
  </si>
  <si>
    <t>Other Current Expenses (OCE)</t>
  </si>
  <si>
    <t>Fixed Assets</t>
  </si>
  <si>
    <t>type</t>
  </si>
  <si>
    <t>Chuuk</t>
  </si>
  <si>
    <t>Salary incl</t>
  </si>
  <si>
    <t>Pay level</t>
  </si>
  <si>
    <t>Fill in the benefit line items</t>
  </si>
  <si>
    <t>Retirement</t>
  </si>
  <si>
    <t>Housing</t>
  </si>
  <si>
    <t>amount</t>
  </si>
  <si>
    <t>Health Insurance</t>
  </si>
  <si>
    <t>Group Life Insurance</t>
  </si>
  <si>
    <t>Total</t>
  </si>
  <si>
    <t>Office/Division Name:</t>
  </si>
  <si>
    <t>Performance Items</t>
  </si>
  <si>
    <t>x</t>
  </si>
  <si>
    <t>Hawaii</t>
  </si>
  <si>
    <t>SS Tax</t>
  </si>
  <si>
    <t>9.1.2</t>
  </si>
  <si>
    <t>9.1.3</t>
  </si>
  <si>
    <t>9.2.1</t>
  </si>
  <si>
    <t>9.2.2</t>
  </si>
  <si>
    <t>9.2.3</t>
  </si>
  <si>
    <t>9.2.4</t>
  </si>
  <si>
    <t>9.3.1</t>
  </si>
  <si>
    <t>9.3.2</t>
  </si>
  <si>
    <t>9.3.3</t>
  </si>
  <si>
    <t>9.3.4</t>
  </si>
  <si>
    <t>9.3.5</t>
  </si>
  <si>
    <t>9.3.6</t>
  </si>
  <si>
    <t>TA amount</t>
  </si>
  <si>
    <t>Director</t>
  </si>
  <si>
    <t>RS II</t>
  </si>
  <si>
    <t>GW I</t>
  </si>
  <si>
    <t>SUMMARY OF ACTIVITY COSTS</t>
  </si>
  <si>
    <t>ACTIVITIES</t>
  </si>
  <si>
    <t>Amount</t>
  </si>
  <si>
    <t xml:space="preserve">% </t>
  </si>
  <si>
    <t>%</t>
  </si>
  <si>
    <t>Tech Plan</t>
  </si>
  <si>
    <t>Printing</t>
  </si>
  <si>
    <t>Supplies</t>
  </si>
  <si>
    <t>Equipment</t>
  </si>
  <si>
    <t>Value</t>
  </si>
  <si>
    <t>Vehicle</t>
  </si>
  <si>
    <t>Institutional Research and Planning Office</t>
  </si>
  <si>
    <t>Yap</t>
  </si>
  <si>
    <t>1.Performance items</t>
  </si>
  <si>
    <t xml:space="preserve">Fill in your office or division performance items.  </t>
  </si>
  <si>
    <t>2.Budget Items</t>
  </si>
  <si>
    <t>Fill in your Budget Items</t>
  </si>
  <si>
    <t>4.Summary</t>
  </si>
  <si>
    <t>How are you doing and so you want to go to the store and buy some milk then come back to your house and play some game. Then be cool and chill in the pool for an hours</t>
  </si>
  <si>
    <t>Personnel</t>
  </si>
  <si>
    <t>AA III</t>
  </si>
  <si>
    <t xml:space="preserve"> Output </t>
  </si>
  <si>
    <t>Output</t>
  </si>
  <si>
    <t>2.1.1</t>
  </si>
  <si>
    <t>3.1.1</t>
  </si>
  <si>
    <t>3.2.1</t>
  </si>
  <si>
    <t>Objective</t>
  </si>
  <si>
    <t xml:space="preserve">Output </t>
  </si>
  <si>
    <t xml:space="preserve"> Strategic Goal</t>
  </si>
  <si>
    <t>1.1.1</t>
  </si>
  <si>
    <t>1.1.2</t>
  </si>
  <si>
    <t>1.1.3</t>
  </si>
  <si>
    <t xml:space="preserve">Objective </t>
  </si>
  <si>
    <t>BaseSalary</t>
  </si>
  <si>
    <t>AdjustedSalary</t>
  </si>
  <si>
    <t>Sal + Benefits</t>
  </si>
  <si>
    <t>FY2011</t>
  </si>
  <si>
    <t>Position</t>
  </si>
  <si>
    <t xml:space="preserve">   Pay Level</t>
  </si>
  <si>
    <t>Salary</t>
  </si>
  <si>
    <t>Pay Level</t>
  </si>
  <si>
    <t>Last Step</t>
  </si>
  <si>
    <t>Next Step</t>
  </si>
  <si>
    <t>C</t>
  </si>
  <si>
    <t>N</t>
  </si>
  <si>
    <t>Current</t>
  </si>
  <si>
    <t>New</t>
  </si>
  <si>
    <t>Director, IRPO</t>
  </si>
  <si>
    <t>M</t>
  </si>
  <si>
    <t>E</t>
  </si>
  <si>
    <t>FY2012</t>
  </si>
  <si>
    <t>Base + Step Incr</t>
  </si>
  <si>
    <t>Input Manually</t>
  </si>
  <si>
    <t>Group life= annual salary *2 round up to the next 1000 *.00029</t>
  </si>
  <si>
    <t>Retirement= Annual Salary*3%</t>
  </si>
  <si>
    <t>SS tax= 7% (not to exceed 1,680 annual)</t>
  </si>
  <si>
    <t>3. Fringe Benefits</t>
  </si>
  <si>
    <t>To Do Checklist</t>
  </si>
  <si>
    <t>4. Pay Level</t>
  </si>
  <si>
    <t>Formulas</t>
  </si>
  <si>
    <t xml:space="preserve">Strategy/Activity </t>
  </si>
  <si>
    <t>Strategy/Activity</t>
  </si>
  <si>
    <t>Health Insurance: Employer Contribution 52%</t>
  </si>
  <si>
    <t>Check summary for your total budget amounts</t>
  </si>
  <si>
    <t>Adjust your personnel salaries according to the Pay Level Schedule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</si>
</sst>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0.0"/>
  </numFmts>
  <fonts count="54">
    <font>
      <sz val="11"/>
      <color theme="1"/>
      <name val="Calibri"/>
      <family val="2"/>
    </font>
    <font>
      <sz val="11"/>
      <color indexed="8"/>
      <name val="Calibri"/>
      <family val="2"/>
    </font>
    <font>
      <b/>
      <sz val="11"/>
      <color indexed="8"/>
      <name val="Calibri"/>
      <family val="2"/>
    </font>
    <font>
      <b/>
      <sz val="10"/>
      <name val="Arial"/>
      <family val="2"/>
    </font>
    <font>
      <sz val="10"/>
      <name val="Arial"/>
      <family val="2"/>
    </font>
    <font>
      <sz val="9"/>
      <name val="Arial"/>
      <family val="2"/>
    </font>
    <font>
      <b/>
      <sz val="9"/>
      <name val="Arial"/>
      <family val="2"/>
    </font>
    <font>
      <b/>
      <sz val="11"/>
      <color indexed="8"/>
      <name val="Arial"/>
      <family val="2"/>
    </font>
    <font>
      <b/>
      <sz val="11"/>
      <name val="Arial"/>
      <family val="2"/>
    </font>
    <font>
      <sz val="11"/>
      <name val="Arial"/>
      <family val="2"/>
    </font>
    <font>
      <b/>
      <u val="single"/>
      <sz val="11"/>
      <color indexed="8"/>
      <name val="Calibri"/>
      <family val="2"/>
    </font>
    <font>
      <b/>
      <sz val="12"/>
      <color indexed="8"/>
      <name val="Arial"/>
      <family val="2"/>
    </font>
    <font>
      <b/>
      <i/>
      <sz val="11"/>
      <color indexed="8"/>
      <name val="Calibri"/>
      <family val="2"/>
    </font>
    <font>
      <u val="single"/>
      <sz val="11"/>
      <color indexed="13"/>
      <name val="Calibri"/>
      <family val="2"/>
    </font>
    <font>
      <b/>
      <sz val="12"/>
      <color indexed="8"/>
      <name val="Calibri"/>
      <family val="2"/>
    </font>
    <font>
      <b/>
      <u val="single"/>
      <sz val="11"/>
      <color indexed="30"/>
      <name val="Calibri"/>
      <family val="2"/>
    </font>
    <font>
      <b/>
      <sz val="18"/>
      <color indexed="21"/>
      <name val="Cambria"/>
      <family val="2"/>
    </font>
    <font>
      <b/>
      <sz val="15"/>
      <color indexed="21"/>
      <name val="Calibri"/>
      <family val="2"/>
    </font>
    <font>
      <b/>
      <sz val="13"/>
      <color indexed="21"/>
      <name val="Calibri"/>
      <family val="2"/>
    </font>
    <font>
      <b/>
      <sz val="11"/>
      <color indexed="21"/>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b/>
      <sz val="12"/>
      <color theme="1"/>
      <name val="Arial"/>
      <family val="2"/>
    </font>
    <font>
      <b/>
      <u val="single"/>
      <sz val="11"/>
      <color theme="1"/>
      <name val="Calibri"/>
      <family val="2"/>
    </font>
    <font>
      <b/>
      <sz val="12"/>
      <color theme="1"/>
      <name val="Calibri"/>
      <family val="2"/>
    </font>
    <font>
      <b/>
      <u val="single"/>
      <sz val="11"/>
      <color theme="4" tint="-0.24997000396251678"/>
      <name val="Calibri"/>
      <family val="2"/>
    </font>
    <font>
      <b/>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1499900072813034"/>
        <bgColor indexed="64"/>
      </patternFill>
    </fill>
    <fill>
      <patternFill patternType="solid">
        <fgColor rgb="FFFFC0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right/>
      <top style="thin"/>
      <bottom style="thin"/>
    </border>
    <border>
      <left/>
      <right style="thin"/>
      <top style="thin"/>
      <bottom style="thin"/>
    </border>
    <border>
      <left style="thin"/>
      <right/>
      <top/>
      <bottom/>
    </border>
    <border>
      <left/>
      <right style="thin"/>
      <top/>
      <bottom/>
    </border>
    <border>
      <left/>
      <right/>
      <top/>
      <bottom style="double"/>
    </border>
    <border>
      <left style="thin"/>
      <right/>
      <top/>
      <bottom style="double"/>
    </border>
    <border>
      <left/>
      <right style="thin"/>
      <top/>
      <bottom style="double"/>
    </border>
    <border>
      <left style="thin"/>
      <right style="thin"/>
      <top/>
      <bottom/>
    </border>
    <border>
      <left style="thin"/>
      <right style="thin"/>
      <top style="thin"/>
      <bottom/>
    </border>
    <border>
      <left style="thin"/>
      <right/>
      <top style="thin"/>
      <bottom style="thin"/>
    </border>
    <border>
      <left/>
      <right/>
      <top style="thin"/>
      <bottom style="double"/>
    </border>
    <border>
      <left style="thin"/>
      <right style="thin"/>
      <top/>
      <bottom style="double"/>
    </border>
    <border>
      <left style="thin"/>
      <right style="thin"/>
      <top/>
      <bottom style="thin"/>
    </border>
    <border>
      <left/>
      <right/>
      <top style="medium"/>
      <bottom style="medium"/>
    </border>
    <border>
      <left/>
      <right style="medium"/>
      <top style="medium"/>
      <bottom style="medium"/>
    </border>
    <border>
      <left style="medium"/>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6">
    <xf numFmtId="0" fontId="0" fillId="0" borderId="0" xfId="0" applyFont="1" applyAlignment="1">
      <alignment/>
    </xf>
    <xf numFmtId="0" fontId="46" fillId="0" borderId="0" xfId="0" applyFont="1" applyAlignment="1">
      <alignment/>
    </xf>
    <xf numFmtId="0" fontId="0" fillId="0" borderId="0" xfId="0" applyAlignment="1">
      <alignment horizontal="left" indent="1"/>
    </xf>
    <xf numFmtId="0" fontId="5" fillId="0" borderId="0" xfId="0" applyFont="1" applyAlignment="1">
      <alignment/>
    </xf>
    <xf numFmtId="44" fontId="5" fillId="0" borderId="0" xfId="44" applyFont="1" applyAlignment="1">
      <alignment/>
    </xf>
    <xf numFmtId="0" fontId="0" fillId="0" borderId="10" xfId="0" applyBorder="1" applyAlignment="1">
      <alignment/>
    </xf>
    <xf numFmtId="0" fontId="3" fillId="8" borderId="0" xfId="0" applyFont="1" applyFill="1" applyAlignment="1">
      <alignment/>
    </xf>
    <xf numFmtId="1" fontId="3" fillId="8" borderId="0" xfId="44" applyNumberFormat="1" applyFont="1" applyFill="1" applyAlignment="1">
      <alignment/>
    </xf>
    <xf numFmtId="164" fontId="3" fillId="8" borderId="0" xfId="44" applyNumberFormat="1" applyFont="1" applyFill="1" applyAlignment="1">
      <alignment/>
    </xf>
    <xf numFmtId="0" fontId="3" fillId="8" borderId="0" xfId="0" applyFont="1" applyFill="1" applyAlignment="1">
      <alignment horizontal="center"/>
    </xf>
    <xf numFmtId="0" fontId="0" fillId="8" borderId="0" xfId="0" applyFill="1" applyAlignment="1">
      <alignment/>
    </xf>
    <xf numFmtId="0" fontId="46" fillId="8" borderId="0" xfId="0" applyFont="1" applyFill="1" applyAlignment="1">
      <alignment/>
    </xf>
    <xf numFmtId="0" fontId="5" fillId="8" borderId="11" xfId="0" applyFont="1" applyFill="1" applyBorder="1" applyAlignment="1">
      <alignment/>
    </xf>
    <xf numFmtId="44" fontId="6" fillId="8" borderId="12" xfId="44" applyFont="1" applyFill="1" applyBorder="1" applyAlignment="1">
      <alignment horizontal="center"/>
    </xf>
    <xf numFmtId="44" fontId="6" fillId="8" borderId="13" xfId="44" applyFont="1" applyFill="1" applyBorder="1" applyAlignment="1">
      <alignment horizontal="center"/>
    </xf>
    <xf numFmtId="0" fontId="6" fillId="8" borderId="14" xfId="0" applyFont="1" applyFill="1" applyBorder="1" applyAlignment="1">
      <alignment/>
    </xf>
    <xf numFmtId="44" fontId="6" fillId="8" borderId="10" xfId="44" applyFont="1" applyFill="1" applyBorder="1" applyAlignment="1">
      <alignment horizontal="center"/>
    </xf>
    <xf numFmtId="44" fontId="6" fillId="8" borderId="15" xfId="44" applyFont="1" applyFill="1" applyBorder="1" applyAlignment="1">
      <alignment horizontal="center"/>
    </xf>
    <xf numFmtId="0" fontId="0" fillId="0" borderId="0" xfId="0" applyBorder="1" applyAlignment="1">
      <alignment/>
    </xf>
    <xf numFmtId="0" fontId="48" fillId="0" borderId="10" xfId="0" applyFont="1" applyBorder="1" applyAlignment="1">
      <alignment/>
    </xf>
    <xf numFmtId="0" fontId="48" fillId="0" borderId="0" xfId="0" applyFont="1" applyAlignment="1">
      <alignment/>
    </xf>
    <xf numFmtId="0" fontId="0" fillId="8" borderId="12" xfId="0" applyFill="1" applyBorder="1" applyAlignment="1">
      <alignment/>
    </xf>
    <xf numFmtId="44" fontId="8" fillId="0" borderId="16" xfId="44" applyFont="1" applyBorder="1" applyAlignment="1">
      <alignment horizontal="centerContinuous"/>
    </xf>
    <xf numFmtId="44" fontId="9" fillId="0" borderId="17" xfId="44" applyFont="1" applyBorder="1" applyAlignment="1">
      <alignment horizontal="centerContinuous"/>
    </xf>
    <xf numFmtId="44" fontId="9" fillId="0" borderId="18" xfId="44" applyFont="1" applyBorder="1" applyAlignment="1">
      <alignment horizontal="centerContinuous"/>
    </xf>
    <xf numFmtId="0" fontId="46" fillId="0" borderId="16" xfId="0" applyFont="1" applyBorder="1" applyAlignment="1">
      <alignment/>
    </xf>
    <xf numFmtId="0" fontId="3" fillId="8" borderId="17" xfId="0" applyFont="1" applyFill="1" applyBorder="1" applyAlignment="1">
      <alignment horizontal="left"/>
    </xf>
    <xf numFmtId="164" fontId="3" fillId="8" borderId="17" xfId="44" applyNumberFormat="1" applyFont="1" applyFill="1" applyBorder="1" applyAlignment="1">
      <alignment horizontal="centerContinuous"/>
    </xf>
    <xf numFmtId="0" fontId="3" fillId="8" borderId="17" xfId="0" applyFont="1" applyFill="1" applyBorder="1" applyAlignment="1">
      <alignment horizontal="centerContinuous"/>
    </xf>
    <xf numFmtId="0" fontId="3" fillId="8" borderId="17" xfId="44" applyNumberFormat="1" applyFont="1" applyFill="1" applyBorder="1" applyAlignment="1">
      <alignment horizontal="centerContinuous"/>
    </xf>
    <xf numFmtId="0" fontId="49" fillId="0" borderId="10" xfId="0" applyFont="1" applyBorder="1" applyAlignment="1">
      <alignment/>
    </xf>
    <xf numFmtId="0" fontId="49" fillId="0" borderId="0" xfId="0" applyFont="1" applyAlignment="1">
      <alignment/>
    </xf>
    <xf numFmtId="44" fontId="5" fillId="0" borderId="16" xfId="44" applyFont="1" applyBorder="1" applyAlignment="1">
      <alignment/>
    </xf>
    <xf numFmtId="165" fontId="5" fillId="0" borderId="16" xfId="44" applyNumberFormat="1" applyFont="1" applyBorder="1" applyAlignment="1">
      <alignment/>
    </xf>
    <xf numFmtId="0" fontId="6" fillId="0" borderId="16" xfId="0" applyFont="1" applyBorder="1" applyAlignment="1">
      <alignment/>
    </xf>
    <xf numFmtId="0" fontId="46" fillId="0" borderId="0" xfId="0" applyFont="1" applyBorder="1" applyAlignment="1">
      <alignment/>
    </xf>
    <xf numFmtId="0" fontId="46" fillId="0" borderId="10" xfId="0" applyFont="1" applyBorder="1" applyAlignment="1">
      <alignment/>
    </xf>
    <xf numFmtId="0" fontId="46" fillId="0" borderId="18" xfId="0" applyFont="1" applyBorder="1" applyAlignment="1">
      <alignment/>
    </xf>
    <xf numFmtId="0" fontId="46" fillId="0" borderId="0" xfId="0" applyFont="1" applyFill="1" applyBorder="1" applyAlignment="1">
      <alignment/>
    </xf>
    <xf numFmtId="44" fontId="0" fillId="0" borderId="0" xfId="0" applyNumberFormat="1" applyAlignment="1">
      <alignment/>
    </xf>
    <xf numFmtId="0" fontId="46" fillId="8" borderId="10" xfId="0" applyFont="1" applyFill="1" applyBorder="1" applyAlignment="1">
      <alignment vertical="top"/>
    </xf>
    <xf numFmtId="0" fontId="3" fillId="8" borderId="11" xfId="0" applyFont="1" applyFill="1" applyBorder="1" applyAlignment="1">
      <alignment horizontal="center"/>
    </xf>
    <xf numFmtId="0" fontId="0" fillId="0" borderId="19" xfId="0" applyBorder="1" applyAlignment="1">
      <alignment/>
    </xf>
    <xf numFmtId="164" fontId="0" fillId="0" borderId="0" xfId="0" applyNumberFormat="1" applyBorder="1" applyAlignment="1">
      <alignment/>
    </xf>
    <xf numFmtId="164" fontId="3" fillId="8" borderId="13" xfId="44" applyNumberFormat="1" applyFont="1" applyFill="1" applyBorder="1" applyAlignment="1">
      <alignment horizontal="center"/>
    </xf>
    <xf numFmtId="164" fontId="4" fillId="0" borderId="20" xfId="44" applyNumberFormat="1" applyFont="1" applyBorder="1" applyAlignment="1">
      <alignment/>
    </xf>
    <xf numFmtId="164" fontId="0" fillId="0" borderId="20" xfId="44" applyNumberFormat="1" applyFont="1" applyBorder="1" applyAlignment="1">
      <alignment/>
    </xf>
    <xf numFmtId="0" fontId="3" fillId="33" borderId="11" xfId="0" applyFont="1" applyFill="1" applyBorder="1" applyAlignment="1">
      <alignment horizontal="center"/>
    </xf>
    <xf numFmtId="164" fontId="3" fillId="33" borderId="13" xfId="44" applyNumberFormat="1" applyFont="1" applyFill="1" applyBorder="1" applyAlignment="1">
      <alignment horizontal="center"/>
    </xf>
    <xf numFmtId="0" fontId="46" fillId="0" borderId="21" xfId="0" applyFont="1" applyBorder="1" applyAlignment="1">
      <alignment/>
    </xf>
    <xf numFmtId="0" fontId="0" fillId="0" borderId="21" xfId="0" applyBorder="1" applyAlignment="1">
      <alignment/>
    </xf>
    <xf numFmtId="44" fontId="0" fillId="0" borderId="21" xfId="0" applyNumberFormat="1" applyBorder="1" applyAlignment="1">
      <alignment/>
    </xf>
    <xf numFmtId="0" fontId="0" fillId="0" borderId="22" xfId="0" applyBorder="1" applyAlignment="1">
      <alignment/>
    </xf>
    <xf numFmtId="164" fontId="0" fillId="0" borderId="23" xfId="0" applyNumberFormat="1" applyBorder="1" applyAlignment="1">
      <alignment/>
    </xf>
    <xf numFmtId="0" fontId="0" fillId="0" borderId="23" xfId="0" applyBorder="1" applyAlignment="1">
      <alignment/>
    </xf>
    <xf numFmtId="9" fontId="49" fillId="0" borderId="0" xfId="58" applyFont="1" applyAlignment="1">
      <alignment/>
    </xf>
    <xf numFmtId="9" fontId="48" fillId="0" borderId="0" xfId="58" applyFont="1" applyAlignment="1">
      <alignment/>
    </xf>
    <xf numFmtId="9" fontId="0" fillId="0" borderId="0" xfId="58" applyFont="1" applyAlignment="1">
      <alignment/>
    </xf>
    <xf numFmtId="1" fontId="0" fillId="0" borderId="0" xfId="0" applyNumberFormat="1" applyBorder="1" applyAlignment="1">
      <alignment/>
    </xf>
    <xf numFmtId="44" fontId="0" fillId="0" borderId="0" xfId="0" applyNumberFormat="1" applyBorder="1" applyAlignment="1">
      <alignment/>
    </xf>
    <xf numFmtId="164" fontId="0" fillId="0" borderId="24" xfId="44" applyNumberFormat="1" applyFont="1" applyBorder="1" applyAlignment="1">
      <alignment/>
    </xf>
    <xf numFmtId="164" fontId="3" fillId="8" borderId="25" xfId="44" applyNumberFormat="1" applyFont="1" applyFill="1" applyBorder="1" applyAlignment="1">
      <alignment horizontal="center"/>
    </xf>
    <xf numFmtId="44" fontId="0" fillId="0" borderId="23" xfId="0" applyNumberFormat="1" applyBorder="1" applyAlignment="1">
      <alignment/>
    </xf>
    <xf numFmtId="44" fontId="0" fillId="0" borderId="24" xfId="44" applyNumberFormat="1" applyFont="1" applyBorder="1" applyAlignment="1">
      <alignment/>
    </xf>
    <xf numFmtId="44" fontId="0" fillId="0" borderId="0" xfId="44" applyNumberFormat="1" applyFont="1" applyAlignment="1">
      <alignment/>
    </xf>
    <xf numFmtId="44" fontId="4" fillId="0" borderId="20" xfId="44" applyNumberFormat="1" applyFont="1" applyBorder="1" applyAlignment="1">
      <alignment/>
    </xf>
    <xf numFmtId="0" fontId="46" fillId="0" borderId="26" xfId="0" applyFont="1" applyBorder="1" applyAlignment="1">
      <alignment horizontal="left"/>
    </xf>
    <xf numFmtId="0" fontId="46" fillId="0" borderId="26" xfId="0" applyFont="1" applyBorder="1" applyAlignment="1">
      <alignment/>
    </xf>
    <xf numFmtId="0" fontId="0" fillId="0" borderId="0" xfId="0" applyAlignment="1">
      <alignment horizontal="left" indent="6"/>
    </xf>
    <xf numFmtId="44" fontId="6" fillId="0" borderId="16" xfId="44" applyFont="1" applyBorder="1" applyAlignment="1">
      <alignment/>
    </xf>
    <xf numFmtId="166" fontId="6" fillId="0" borderId="16" xfId="0" applyNumberFormat="1" applyFont="1" applyBorder="1" applyAlignment="1">
      <alignment horizontal="center"/>
    </xf>
    <xf numFmtId="0" fontId="46" fillId="0" borderId="15" xfId="0" applyFont="1" applyBorder="1" applyAlignment="1">
      <alignment/>
    </xf>
    <xf numFmtId="44" fontId="0" fillId="0" borderId="26" xfId="0" applyNumberFormat="1" applyBorder="1" applyAlignment="1">
      <alignment/>
    </xf>
    <xf numFmtId="0" fontId="0" fillId="0" borderId="16" xfId="0" applyBorder="1" applyAlignment="1">
      <alignment/>
    </xf>
    <xf numFmtId="0" fontId="46" fillId="0" borderId="18" xfId="0" applyFont="1" applyFill="1" applyBorder="1" applyAlignment="1">
      <alignment horizontal="center"/>
    </xf>
    <xf numFmtId="0" fontId="0" fillId="0" borderId="18" xfId="0" applyBorder="1" applyAlignment="1">
      <alignment/>
    </xf>
    <xf numFmtId="0" fontId="46" fillId="0" borderId="0" xfId="0" applyFont="1" applyAlignment="1">
      <alignment horizontal="right"/>
    </xf>
    <xf numFmtId="0" fontId="40" fillId="0" borderId="0" xfId="52" applyAlignment="1" applyProtection="1">
      <alignment/>
      <protection/>
    </xf>
    <xf numFmtId="0" fontId="50" fillId="14" borderId="16" xfId="0" applyFont="1" applyFill="1" applyBorder="1" applyAlignment="1">
      <alignment/>
    </xf>
    <xf numFmtId="0" fontId="46" fillId="14" borderId="16" xfId="0" applyFont="1" applyFill="1" applyBorder="1" applyAlignment="1">
      <alignment/>
    </xf>
    <xf numFmtId="0" fontId="51" fillId="14" borderId="0" xfId="0" applyFont="1" applyFill="1" applyAlignment="1">
      <alignment horizontal="center"/>
    </xf>
    <xf numFmtId="0" fontId="46" fillId="14" borderId="0" xfId="0" applyFont="1" applyFill="1" applyAlignment="1">
      <alignment horizontal="center"/>
    </xf>
    <xf numFmtId="0" fontId="4" fillId="34" borderId="19" xfId="0" applyFont="1" applyFill="1" applyBorder="1" applyAlignment="1">
      <alignment/>
    </xf>
    <xf numFmtId="0" fontId="0" fillId="34" borderId="22" xfId="0" applyFill="1" applyBorder="1" applyAlignment="1">
      <alignment/>
    </xf>
    <xf numFmtId="0" fontId="4" fillId="34" borderId="19" xfId="44" applyNumberFormat="1" applyFont="1" applyFill="1" applyBorder="1" applyAlignment="1">
      <alignment/>
    </xf>
    <xf numFmtId="164" fontId="4" fillId="34" borderId="19" xfId="44" applyNumberFormat="1" applyFont="1" applyFill="1" applyBorder="1" applyAlignment="1">
      <alignment/>
    </xf>
    <xf numFmtId="0" fontId="46" fillId="0" borderId="16" xfId="0" applyFont="1" applyBorder="1" applyAlignment="1">
      <alignment horizontal="center"/>
    </xf>
    <xf numFmtId="0" fontId="46" fillId="0" borderId="0" xfId="0" applyFont="1" applyAlignment="1">
      <alignment/>
    </xf>
    <xf numFmtId="14" fontId="0" fillId="0" borderId="0" xfId="0" applyNumberFormat="1" applyAlignment="1">
      <alignment/>
    </xf>
    <xf numFmtId="2" fontId="0" fillId="0" borderId="0" xfId="0" applyNumberFormat="1" applyAlignment="1">
      <alignment/>
    </xf>
    <xf numFmtId="1" fontId="0" fillId="0" borderId="0" xfId="0" applyNumberFormat="1" applyAlignment="1">
      <alignment/>
    </xf>
    <xf numFmtId="0" fontId="46" fillId="0" borderId="27" xfId="0" applyFont="1" applyFill="1" applyBorder="1" applyAlignment="1">
      <alignment/>
    </xf>
    <xf numFmtId="0" fontId="46" fillId="0" borderId="27" xfId="0" applyFont="1" applyBorder="1" applyAlignment="1">
      <alignment/>
    </xf>
    <xf numFmtId="1" fontId="46" fillId="0" borderId="27" xfId="0" applyNumberFormat="1" applyFont="1" applyFill="1" applyBorder="1" applyAlignment="1">
      <alignment/>
    </xf>
    <xf numFmtId="44" fontId="0" fillId="0" borderId="16" xfId="0" applyNumberFormat="1" applyBorder="1" applyAlignment="1">
      <alignment/>
    </xf>
    <xf numFmtId="1" fontId="3" fillId="8" borderId="17" xfId="44" applyNumberFormat="1" applyFont="1" applyFill="1" applyBorder="1" applyAlignment="1">
      <alignment horizontal="center"/>
    </xf>
    <xf numFmtId="44" fontId="46" fillId="0" borderId="21" xfId="0" applyNumberFormat="1" applyFont="1" applyBorder="1" applyAlignment="1">
      <alignment/>
    </xf>
    <xf numFmtId="44" fontId="46" fillId="0" borderId="28" xfId="0" applyNumberFormat="1" applyFont="1" applyBorder="1" applyAlignment="1">
      <alignment/>
    </xf>
    <xf numFmtId="0" fontId="46" fillId="34" borderId="22" xfId="0" applyFont="1" applyFill="1" applyBorder="1" applyAlignment="1">
      <alignment/>
    </xf>
    <xf numFmtId="44" fontId="46" fillId="0" borderId="23" xfId="0" applyNumberFormat="1" applyFont="1" applyBorder="1" applyAlignment="1">
      <alignment/>
    </xf>
    <xf numFmtId="164" fontId="46" fillId="0" borderId="23" xfId="0" applyNumberFormat="1" applyFont="1" applyBorder="1" applyAlignment="1">
      <alignment/>
    </xf>
    <xf numFmtId="0" fontId="46" fillId="0" borderId="22" xfId="0" applyFont="1" applyBorder="1" applyAlignment="1">
      <alignment/>
    </xf>
    <xf numFmtId="0" fontId="46" fillId="34" borderId="22" xfId="0" applyNumberFormat="1" applyFont="1" applyFill="1" applyBorder="1" applyAlignment="1">
      <alignment/>
    </xf>
    <xf numFmtId="0" fontId="46" fillId="14" borderId="26" xfId="0" applyFont="1" applyFill="1" applyBorder="1" applyAlignment="1">
      <alignment/>
    </xf>
    <xf numFmtId="0" fontId="46" fillId="14" borderId="18" xfId="0" applyFont="1" applyFill="1" applyBorder="1" applyAlignment="1">
      <alignment/>
    </xf>
    <xf numFmtId="0" fontId="46" fillId="35" borderId="29" xfId="0" applyFont="1" applyFill="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horizontal="left"/>
    </xf>
    <xf numFmtId="0" fontId="51" fillId="0" borderId="16" xfId="0" applyFont="1" applyBorder="1" applyAlignment="1">
      <alignment horizontal="center"/>
    </xf>
    <xf numFmtId="0" fontId="52" fillId="0" borderId="0" xfId="52" applyFont="1" applyAlignment="1" applyProtection="1">
      <alignment/>
      <protection/>
    </xf>
    <xf numFmtId="0" fontId="50" fillId="0" borderId="0" xfId="0" applyFont="1" applyAlignment="1">
      <alignment/>
    </xf>
    <xf numFmtId="0" fontId="53" fillId="0" borderId="0" xfId="0" applyFont="1" applyAlignment="1">
      <alignment horizontal="center"/>
    </xf>
    <xf numFmtId="0" fontId="53" fillId="0" borderId="0" xfId="0" applyFont="1" applyAlignment="1">
      <alignment horizontal="left"/>
    </xf>
    <xf numFmtId="0" fontId="6" fillId="0" borderId="16" xfId="0" applyNumberFormat="1" applyFont="1" applyBorder="1" applyAlignment="1">
      <alignment horizontal="center"/>
    </xf>
    <xf numFmtId="0" fontId="46" fillId="0" borderId="17" xfId="0" applyFont="1" applyBorder="1" applyAlignment="1">
      <alignment/>
    </xf>
    <xf numFmtId="0" fontId="46" fillId="0" borderId="18" xfId="0" applyFont="1" applyBorder="1" applyAlignment="1">
      <alignment/>
    </xf>
    <xf numFmtId="49" fontId="0" fillId="0" borderId="26" xfId="0" applyNumberFormat="1" applyBorder="1" applyAlignment="1">
      <alignment horizontal="left" wrapText="1" readingOrder="1"/>
    </xf>
    <xf numFmtId="49" fontId="0" fillId="0" borderId="17" xfId="0" applyNumberFormat="1" applyBorder="1" applyAlignment="1">
      <alignment horizontal="left" wrapText="1" readingOrder="1"/>
    </xf>
    <xf numFmtId="49" fontId="0" fillId="0" borderId="18" xfId="0" applyNumberFormat="1" applyBorder="1" applyAlignment="1">
      <alignment horizontal="left" wrapText="1" readingOrder="1"/>
    </xf>
    <xf numFmtId="0" fontId="0" fillId="8" borderId="10" xfId="0" applyFill="1" applyBorder="1" applyAlignment="1">
      <alignment horizontal="center"/>
    </xf>
    <xf numFmtId="0" fontId="46" fillId="0" borderId="29" xfId="0" applyFont="1" applyBorder="1" applyAlignment="1">
      <alignment horizontal="left" indent="1"/>
    </xf>
    <xf numFmtId="49" fontId="0" fillId="0" borderId="26" xfId="0" applyNumberFormat="1" applyBorder="1" applyAlignment="1">
      <alignment horizontal="left" indent="1"/>
    </xf>
    <xf numFmtId="49" fontId="0" fillId="0" borderId="17" xfId="0" applyNumberFormat="1" applyBorder="1" applyAlignment="1">
      <alignment horizontal="left" indent="1"/>
    </xf>
    <xf numFmtId="49" fontId="0" fillId="0" borderId="18" xfId="0" applyNumberFormat="1" applyBorder="1" applyAlignment="1">
      <alignment horizontal="left" indent="1"/>
    </xf>
    <xf numFmtId="0" fontId="46"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Flow">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E2D7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8" tint="-0.24997000396251678"/>
  </sheetPr>
  <dimension ref="A2:F15"/>
  <sheetViews>
    <sheetView zoomScalePageLayoutView="0" workbookViewId="0" topLeftCell="A1">
      <selection activeCell="B4" sqref="B4"/>
    </sheetView>
  </sheetViews>
  <sheetFormatPr defaultColWidth="9.140625" defaultRowHeight="15"/>
  <cols>
    <col min="1" max="1" width="19.421875" style="0" customWidth="1"/>
    <col min="6" max="6" width="12.7109375" style="0" customWidth="1"/>
  </cols>
  <sheetData>
    <row r="2" spans="1:6" ht="15">
      <c r="A2" s="36" t="s">
        <v>112</v>
      </c>
      <c r="B2" s="5"/>
      <c r="C2" s="5"/>
      <c r="D2" s="5"/>
      <c r="E2" s="5"/>
      <c r="F2" s="5"/>
    </row>
    <row r="3" spans="1:2" ht="15">
      <c r="A3" s="110" t="s">
        <v>68</v>
      </c>
      <c r="B3" t="s">
        <v>69</v>
      </c>
    </row>
    <row r="4" ht="15">
      <c r="A4" s="1"/>
    </row>
    <row r="5" ht="15">
      <c r="A5" s="1"/>
    </row>
    <row r="6" spans="1:2" ht="15">
      <c r="A6" s="110" t="s">
        <v>70</v>
      </c>
      <c r="B6" t="s">
        <v>71</v>
      </c>
    </row>
    <row r="7" ht="15">
      <c r="A7" s="110"/>
    </row>
    <row r="8" ht="15">
      <c r="A8" s="1"/>
    </row>
    <row r="9" spans="1:2" ht="15">
      <c r="A9" s="110" t="s">
        <v>111</v>
      </c>
      <c r="B9" t="s">
        <v>27</v>
      </c>
    </row>
    <row r="10" ht="15">
      <c r="A10" s="77"/>
    </row>
    <row r="11" ht="15">
      <c r="A11" s="77"/>
    </row>
    <row r="12" spans="1:2" ht="15">
      <c r="A12" s="110" t="s">
        <v>113</v>
      </c>
      <c r="B12" t="s">
        <v>119</v>
      </c>
    </row>
    <row r="13" ht="15">
      <c r="A13" s="77"/>
    </row>
    <row r="14" ht="15">
      <c r="A14" s="1"/>
    </row>
    <row r="15" spans="1:2" ht="15">
      <c r="A15" s="110" t="s">
        <v>72</v>
      </c>
      <c r="B15" t="s">
        <v>118</v>
      </c>
    </row>
    <row r="32" ht="16.5" customHeight="1"/>
    <row r="33" ht="22.5" customHeight="1"/>
    <row r="34" ht="19.5" customHeight="1"/>
    <row r="35" ht="21" customHeight="1"/>
    <row r="36" ht="19.5" customHeight="1"/>
  </sheetData>
  <sheetProtection/>
  <hyperlinks>
    <hyperlink ref="A3" location="'1.Performance_Items'!A1" display="1.Performance items"/>
    <hyperlink ref="A6" location="'2.Budget_Items'!A1" display="2.Budget Items"/>
    <hyperlink ref="A9" location="'3.F_Benefits'!A1" display="3. Benefit items"/>
    <hyperlink ref="A15" location="'4.Summary'!A1" display="4.Summary"/>
    <hyperlink ref="A12" location="'Pay Level'!A1" display="Pay Level"/>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4" tint="-0.24997000396251678"/>
  </sheetPr>
  <dimension ref="A2:M30"/>
  <sheetViews>
    <sheetView zoomScalePageLayoutView="0" workbookViewId="0" topLeftCell="A19">
      <selection activeCell="C22" sqref="C22:M22"/>
    </sheetView>
  </sheetViews>
  <sheetFormatPr defaultColWidth="9.140625" defaultRowHeight="15"/>
  <cols>
    <col min="1" max="1" width="18.421875" style="0" customWidth="1"/>
    <col min="2" max="2" width="6.57421875" style="0" customWidth="1"/>
    <col min="9" max="9" width="9.140625" style="0" customWidth="1"/>
    <col min="12" max="12" width="9.140625" style="0" customWidth="1"/>
    <col min="13" max="13" width="35.140625" style="0" customWidth="1"/>
  </cols>
  <sheetData>
    <row r="2" spans="1:13" ht="23.25" customHeight="1">
      <c r="A2" s="40" t="s">
        <v>35</v>
      </c>
      <c r="B2" s="40"/>
      <c r="C2" s="120"/>
      <c r="D2" s="120"/>
      <c r="E2" s="120"/>
      <c r="F2" s="120"/>
      <c r="G2" s="120"/>
      <c r="H2" s="120"/>
      <c r="I2" s="120"/>
      <c r="J2" s="120"/>
      <c r="K2" s="120"/>
      <c r="L2" s="120"/>
      <c r="M2" s="120"/>
    </row>
    <row r="3" spans="1:13" ht="18.75" customHeight="1">
      <c r="A3" s="37" t="s">
        <v>34</v>
      </c>
      <c r="B3" s="71"/>
      <c r="C3" s="121" t="s">
        <v>66</v>
      </c>
      <c r="D3" s="121"/>
      <c r="E3" s="121"/>
      <c r="F3" s="121"/>
      <c r="G3" s="121"/>
      <c r="H3" s="121"/>
      <c r="I3" s="121"/>
      <c r="J3" s="121"/>
      <c r="K3" s="121"/>
      <c r="L3" s="121"/>
      <c r="M3" s="121"/>
    </row>
    <row r="4" spans="1:13" ht="25.5" customHeight="1">
      <c r="A4" s="115" t="s">
        <v>0</v>
      </c>
      <c r="B4" s="116"/>
      <c r="C4" s="122"/>
      <c r="D4" s="123"/>
      <c r="E4" s="123"/>
      <c r="F4" s="123"/>
      <c r="G4" s="123"/>
      <c r="H4" s="123"/>
      <c r="I4" s="123"/>
      <c r="J4" s="123"/>
      <c r="K4" s="123"/>
      <c r="L4" s="123"/>
      <c r="M4" s="124"/>
    </row>
    <row r="5" spans="1:13" ht="24.75" customHeight="1">
      <c r="A5" s="1" t="s">
        <v>83</v>
      </c>
      <c r="B5" s="86">
        <v>9</v>
      </c>
      <c r="C5" s="117"/>
      <c r="D5" s="118"/>
      <c r="E5" s="118"/>
      <c r="F5" s="118"/>
      <c r="G5" s="118"/>
      <c r="H5" s="118"/>
      <c r="I5" s="118"/>
      <c r="J5" s="118"/>
      <c r="K5" s="118"/>
      <c r="L5" s="118"/>
      <c r="M5" s="119"/>
    </row>
    <row r="6" spans="1:13" ht="27.75" customHeight="1">
      <c r="A6" s="80" t="s">
        <v>81</v>
      </c>
      <c r="B6" s="109">
        <v>1</v>
      </c>
      <c r="C6" s="117"/>
      <c r="D6" s="118"/>
      <c r="E6" s="118"/>
      <c r="F6" s="118"/>
      <c r="G6" s="118"/>
      <c r="H6" s="118"/>
      <c r="I6" s="118"/>
      <c r="J6" s="118"/>
      <c r="K6" s="118"/>
      <c r="L6" s="118"/>
      <c r="M6" s="119"/>
    </row>
    <row r="7" spans="1:13" ht="27" customHeight="1">
      <c r="A7" s="112" t="s">
        <v>116</v>
      </c>
      <c r="B7" s="86">
        <v>1.1</v>
      </c>
      <c r="C7" s="117"/>
      <c r="D7" s="118"/>
      <c r="E7" s="118"/>
      <c r="F7" s="118"/>
      <c r="G7" s="118"/>
      <c r="H7" s="118"/>
      <c r="I7" s="118"/>
      <c r="J7" s="118"/>
      <c r="K7" s="118"/>
      <c r="L7" s="118"/>
      <c r="M7" s="119"/>
    </row>
    <row r="8" spans="1:13" ht="33.75" customHeight="1">
      <c r="A8" s="112" t="s">
        <v>116</v>
      </c>
      <c r="B8" s="86">
        <v>1.2</v>
      </c>
      <c r="C8" s="117"/>
      <c r="D8" s="118"/>
      <c r="E8" s="118"/>
      <c r="F8" s="118"/>
      <c r="G8" s="118"/>
      <c r="H8" s="118"/>
      <c r="I8" s="118"/>
      <c r="J8" s="118"/>
      <c r="K8" s="118"/>
      <c r="L8" s="118"/>
      <c r="M8" s="119"/>
    </row>
    <row r="9" spans="1:13" ht="30.75" customHeight="1">
      <c r="A9" s="112" t="s">
        <v>116</v>
      </c>
      <c r="B9" s="86">
        <v>1.3</v>
      </c>
      <c r="C9" s="117"/>
      <c r="D9" s="118"/>
      <c r="E9" s="118"/>
      <c r="F9" s="118"/>
      <c r="G9" s="118"/>
      <c r="H9" s="118"/>
      <c r="I9" s="118"/>
      <c r="J9" s="118"/>
      <c r="K9" s="118"/>
      <c r="L9" s="118"/>
      <c r="M9" s="119"/>
    </row>
    <row r="10" spans="1:13" ht="32.25" customHeight="1">
      <c r="A10" s="112" t="s">
        <v>116</v>
      </c>
      <c r="B10" s="86">
        <v>1.4</v>
      </c>
      <c r="C10" s="117"/>
      <c r="D10" s="118"/>
      <c r="E10" s="118"/>
      <c r="F10" s="118"/>
      <c r="G10" s="118"/>
      <c r="H10" s="118"/>
      <c r="I10" s="118"/>
      <c r="J10" s="118"/>
      <c r="K10" s="118"/>
      <c r="L10" s="118"/>
      <c r="M10" s="119"/>
    </row>
    <row r="11" spans="1:13" ht="28.5" customHeight="1">
      <c r="A11" s="68" t="s">
        <v>76</v>
      </c>
      <c r="B11" s="86" t="s">
        <v>84</v>
      </c>
      <c r="C11" s="117"/>
      <c r="D11" s="118"/>
      <c r="E11" s="118"/>
      <c r="F11" s="118"/>
      <c r="G11" s="118"/>
      <c r="H11" s="118"/>
      <c r="I11" s="118"/>
      <c r="J11" s="118"/>
      <c r="K11" s="118"/>
      <c r="L11" s="118"/>
      <c r="M11" s="119"/>
    </row>
    <row r="12" spans="1:13" ht="33.75" customHeight="1">
      <c r="A12" s="68" t="s">
        <v>76</v>
      </c>
      <c r="B12" s="86" t="s">
        <v>85</v>
      </c>
      <c r="C12" s="117"/>
      <c r="D12" s="118"/>
      <c r="E12" s="118"/>
      <c r="F12" s="118"/>
      <c r="G12" s="118"/>
      <c r="H12" s="118"/>
      <c r="I12" s="118"/>
      <c r="J12" s="118"/>
      <c r="K12" s="118"/>
      <c r="L12" s="118"/>
      <c r="M12" s="119"/>
    </row>
    <row r="13" spans="1:13" ht="30" customHeight="1">
      <c r="A13" s="68" t="s">
        <v>77</v>
      </c>
      <c r="B13" s="86" t="s">
        <v>86</v>
      </c>
      <c r="C13" s="117" t="s">
        <v>73</v>
      </c>
      <c r="D13" s="118"/>
      <c r="E13" s="118"/>
      <c r="F13" s="118"/>
      <c r="G13" s="118"/>
      <c r="H13" s="118"/>
      <c r="I13" s="118"/>
      <c r="J13" s="118"/>
      <c r="K13" s="118"/>
      <c r="L13" s="118"/>
      <c r="M13" s="119"/>
    </row>
    <row r="14" spans="1:13" ht="30.75" customHeight="1">
      <c r="A14" s="81" t="s">
        <v>87</v>
      </c>
      <c r="B14" s="86">
        <v>2</v>
      </c>
      <c r="C14" s="117" t="s">
        <v>73</v>
      </c>
      <c r="D14" s="118"/>
      <c r="E14" s="118"/>
      <c r="F14" s="118"/>
      <c r="G14" s="118"/>
      <c r="H14" s="118"/>
      <c r="I14" s="118"/>
      <c r="J14" s="118"/>
      <c r="K14" s="118"/>
      <c r="L14" s="118"/>
      <c r="M14" s="119"/>
    </row>
    <row r="15" spans="1:13" ht="33" customHeight="1">
      <c r="A15" s="113" t="s">
        <v>115</v>
      </c>
      <c r="B15" s="86">
        <v>2.1</v>
      </c>
      <c r="C15" s="117" t="s">
        <v>73</v>
      </c>
      <c r="D15" s="118"/>
      <c r="E15" s="118"/>
      <c r="F15" s="118"/>
      <c r="G15" s="118"/>
      <c r="H15" s="118"/>
      <c r="I15" s="118"/>
      <c r="J15" s="118"/>
      <c r="K15" s="118"/>
      <c r="L15" s="118"/>
      <c r="M15" s="119"/>
    </row>
    <row r="16" spans="1:13" ht="27.75" customHeight="1">
      <c r="A16" s="113" t="s">
        <v>115</v>
      </c>
      <c r="B16" s="86">
        <v>2.2</v>
      </c>
      <c r="C16" s="117" t="s">
        <v>73</v>
      </c>
      <c r="D16" s="118"/>
      <c r="E16" s="118"/>
      <c r="F16" s="118"/>
      <c r="G16" s="118"/>
      <c r="H16" s="118"/>
      <c r="I16" s="118"/>
      <c r="J16" s="118"/>
      <c r="K16" s="118"/>
      <c r="L16" s="118"/>
      <c r="M16" s="119"/>
    </row>
    <row r="17" spans="1:13" ht="27.75" customHeight="1">
      <c r="A17" s="113" t="s">
        <v>115</v>
      </c>
      <c r="B17" s="86">
        <v>2.3</v>
      </c>
      <c r="C17" s="117" t="s">
        <v>73</v>
      </c>
      <c r="D17" s="118"/>
      <c r="E17" s="118"/>
      <c r="F17" s="118"/>
      <c r="G17" s="118"/>
      <c r="H17" s="118"/>
      <c r="I17" s="118"/>
      <c r="J17" s="118"/>
      <c r="K17" s="118"/>
      <c r="L17" s="118"/>
      <c r="M17" s="119"/>
    </row>
    <row r="18" spans="1:13" ht="29.25" customHeight="1">
      <c r="A18" s="113" t="s">
        <v>115</v>
      </c>
      <c r="B18" s="86">
        <v>2.4</v>
      </c>
      <c r="C18" s="117" t="s">
        <v>73</v>
      </c>
      <c r="D18" s="118"/>
      <c r="E18" s="118"/>
      <c r="F18" s="118"/>
      <c r="G18" s="118"/>
      <c r="H18" s="118"/>
      <c r="I18" s="118"/>
      <c r="J18" s="118"/>
      <c r="K18" s="118"/>
      <c r="L18" s="118"/>
      <c r="M18" s="119"/>
    </row>
    <row r="19" spans="1:13" ht="36" customHeight="1">
      <c r="A19" s="68" t="s">
        <v>82</v>
      </c>
      <c r="B19" s="86" t="s">
        <v>78</v>
      </c>
      <c r="C19" s="117" t="s">
        <v>73</v>
      </c>
      <c r="D19" s="118"/>
      <c r="E19" s="118"/>
      <c r="F19" s="118"/>
      <c r="G19" s="118"/>
      <c r="H19" s="118"/>
      <c r="I19" s="118"/>
      <c r="J19" s="118"/>
      <c r="K19" s="118"/>
      <c r="L19" s="118"/>
      <c r="M19" s="119"/>
    </row>
    <row r="20" spans="1:13" ht="30.75" customHeight="1">
      <c r="A20" s="81" t="s">
        <v>81</v>
      </c>
      <c r="B20" s="86">
        <v>3</v>
      </c>
      <c r="C20" s="117" t="s">
        <v>73</v>
      </c>
      <c r="D20" s="118"/>
      <c r="E20" s="118"/>
      <c r="F20" s="118"/>
      <c r="G20" s="118"/>
      <c r="H20" s="118"/>
      <c r="I20" s="118"/>
      <c r="J20" s="118"/>
      <c r="K20" s="118"/>
      <c r="L20" s="118"/>
      <c r="M20" s="119"/>
    </row>
    <row r="21" spans="1:13" ht="29.25" customHeight="1">
      <c r="A21" s="113" t="s">
        <v>115</v>
      </c>
      <c r="B21" s="86">
        <v>3.1</v>
      </c>
      <c r="C21" s="117" t="s">
        <v>73</v>
      </c>
      <c r="D21" s="118"/>
      <c r="E21" s="118"/>
      <c r="F21" s="118"/>
      <c r="G21" s="118"/>
      <c r="H21" s="118"/>
      <c r="I21" s="118"/>
      <c r="J21" s="118"/>
      <c r="K21" s="118"/>
      <c r="L21" s="118"/>
      <c r="M21" s="119"/>
    </row>
    <row r="22" spans="1:13" ht="30.75" customHeight="1">
      <c r="A22" s="113" t="s">
        <v>115</v>
      </c>
      <c r="B22" s="86">
        <v>3.2</v>
      </c>
      <c r="C22" s="117" t="s">
        <v>73</v>
      </c>
      <c r="D22" s="118"/>
      <c r="E22" s="118"/>
      <c r="F22" s="118"/>
      <c r="G22" s="118"/>
      <c r="H22" s="118"/>
      <c r="I22" s="118"/>
      <c r="J22" s="118"/>
      <c r="K22" s="118"/>
      <c r="L22" s="118"/>
      <c r="M22" s="119"/>
    </row>
    <row r="23" spans="1:13" ht="32.25" customHeight="1">
      <c r="A23" s="113" t="s">
        <v>115</v>
      </c>
      <c r="B23" s="86">
        <v>3.3</v>
      </c>
      <c r="C23" s="117" t="s">
        <v>73</v>
      </c>
      <c r="D23" s="118"/>
      <c r="E23" s="118"/>
      <c r="F23" s="118"/>
      <c r="G23" s="118"/>
      <c r="H23" s="118"/>
      <c r="I23" s="118"/>
      <c r="J23" s="118"/>
      <c r="K23" s="118"/>
      <c r="L23" s="118"/>
      <c r="M23" s="119"/>
    </row>
    <row r="24" spans="1:13" ht="31.5" customHeight="1">
      <c r="A24" s="113" t="s">
        <v>115</v>
      </c>
      <c r="B24" s="86">
        <v>3.4</v>
      </c>
      <c r="C24" s="117" t="s">
        <v>73</v>
      </c>
      <c r="D24" s="118"/>
      <c r="E24" s="118"/>
      <c r="F24" s="118"/>
      <c r="G24" s="118"/>
      <c r="H24" s="118"/>
      <c r="I24" s="118"/>
      <c r="J24" s="118"/>
      <c r="K24" s="118"/>
      <c r="L24" s="118"/>
      <c r="M24" s="119"/>
    </row>
    <row r="25" spans="1:13" ht="33.75" customHeight="1">
      <c r="A25" s="113" t="s">
        <v>115</v>
      </c>
      <c r="B25" s="86">
        <v>3.5</v>
      </c>
      <c r="C25" s="117" t="s">
        <v>73</v>
      </c>
      <c r="D25" s="118"/>
      <c r="E25" s="118"/>
      <c r="F25" s="118"/>
      <c r="G25" s="118"/>
      <c r="H25" s="118"/>
      <c r="I25" s="118"/>
      <c r="J25" s="118"/>
      <c r="K25" s="118"/>
      <c r="L25" s="118"/>
      <c r="M25" s="119"/>
    </row>
    <row r="26" spans="1:13" ht="30" customHeight="1">
      <c r="A26" s="113" t="s">
        <v>115</v>
      </c>
      <c r="B26" s="86">
        <v>3.6</v>
      </c>
      <c r="C26" s="117" t="s">
        <v>73</v>
      </c>
      <c r="D26" s="118"/>
      <c r="E26" s="118"/>
      <c r="F26" s="118"/>
      <c r="G26" s="118"/>
      <c r="H26" s="118"/>
      <c r="I26" s="118"/>
      <c r="J26" s="118"/>
      <c r="K26" s="118"/>
      <c r="L26" s="118"/>
      <c r="M26" s="119"/>
    </row>
    <row r="27" spans="1:13" ht="27" customHeight="1">
      <c r="A27" s="68" t="s">
        <v>77</v>
      </c>
      <c r="B27" s="86" t="s">
        <v>79</v>
      </c>
      <c r="C27" s="117" t="s">
        <v>73</v>
      </c>
      <c r="D27" s="118"/>
      <c r="E27" s="118"/>
      <c r="F27" s="118"/>
      <c r="G27" s="118"/>
      <c r="H27" s="118"/>
      <c r="I27" s="118"/>
      <c r="J27" s="118"/>
      <c r="K27" s="118"/>
      <c r="L27" s="118"/>
      <c r="M27" s="119"/>
    </row>
    <row r="28" spans="1:13" ht="28.5" customHeight="1">
      <c r="A28" s="68" t="s">
        <v>77</v>
      </c>
      <c r="B28" s="86" t="s">
        <v>80</v>
      </c>
      <c r="C28" s="117" t="s">
        <v>73</v>
      </c>
      <c r="D28" s="118"/>
      <c r="E28" s="118"/>
      <c r="F28" s="118"/>
      <c r="G28" s="118"/>
      <c r="H28" s="118"/>
      <c r="I28" s="118"/>
      <c r="J28" s="118"/>
      <c r="K28" s="118"/>
      <c r="L28" s="118"/>
      <c r="M28" s="119"/>
    </row>
    <row r="29" spans="1:13" ht="29.25" customHeight="1">
      <c r="A29" s="81" t="s">
        <v>81</v>
      </c>
      <c r="B29" s="86">
        <v>4</v>
      </c>
      <c r="C29" s="117" t="s">
        <v>73</v>
      </c>
      <c r="D29" s="118"/>
      <c r="E29" s="118"/>
      <c r="F29" s="118"/>
      <c r="G29" s="118"/>
      <c r="H29" s="118"/>
      <c r="I29" s="118"/>
      <c r="J29" s="118"/>
      <c r="K29" s="118"/>
      <c r="L29" s="118"/>
      <c r="M29" s="119"/>
    </row>
    <row r="30" spans="1:13" ht="32.25" customHeight="1">
      <c r="A30" s="2"/>
      <c r="B30" s="76"/>
      <c r="C30" s="117" t="s">
        <v>73</v>
      </c>
      <c r="D30" s="118"/>
      <c r="E30" s="118"/>
      <c r="F30" s="118"/>
      <c r="G30" s="118"/>
      <c r="H30" s="118"/>
      <c r="I30" s="118"/>
      <c r="J30" s="118"/>
      <c r="K30" s="118"/>
      <c r="L30" s="118"/>
      <c r="M30" s="119"/>
    </row>
  </sheetData>
  <sheetProtection/>
  <mergeCells count="30">
    <mergeCell ref="C2:M2"/>
    <mergeCell ref="C3:M3"/>
    <mergeCell ref="C30:M30"/>
    <mergeCell ref="C24:M24"/>
    <mergeCell ref="C25:M25"/>
    <mergeCell ref="C26:M26"/>
    <mergeCell ref="C27:M27"/>
    <mergeCell ref="C28:M28"/>
    <mergeCell ref="C29:M29"/>
    <mergeCell ref="C23:M23"/>
    <mergeCell ref="C4:M4"/>
    <mergeCell ref="C5:M5"/>
    <mergeCell ref="C7:M7"/>
    <mergeCell ref="C8:M8"/>
    <mergeCell ref="C6:M6"/>
    <mergeCell ref="C9:M9"/>
    <mergeCell ref="A4:B4"/>
    <mergeCell ref="C10:M10"/>
    <mergeCell ref="C13:M13"/>
    <mergeCell ref="C22:M22"/>
    <mergeCell ref="C14:M14"/>
    <mergeCell ref="C15:M15"/>
    <mergeCell ref="C16:M16"/>
    <mergeCell ref="C17:M17"/>
    <mergeCell ref="C21:M21"/>
    <mergeCell ref="C11:M11"/>
    <mergeCell ref="C12:M12"/>
    <mergeCell ref="C20:M20"/>
    <mergeCell ref="C18:M18"/>
    <mergeCell ref="C19:M19"/>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rgb="FFFF0000"/>
  </sheetPr>
  <dimension ref="A1:AI68"/>
  <sheetViews>
    <sheetView zoomScalePageLayoutView="0" workbookViewId="0" topLeftCell="A1">
      <selection activeCell="D5" sqref="D5"/>
    </sheetView>
  </sheetViews>
  <sheetFormatPr defaultColWidth="9.140625" defaultRowHeight="15"/>
  <cols>
    <col min="1" max="1" width="16.28125" style="0" customWidth="1"/>
    <col min="2" max="2" width="12.140625" style="0" bestFit="1" customWidth="1"/>
    <col min="3" max="3" width="16.28125" style="0" customWidth="1"/>
    <col min="4" max="4" width="14.8515625" style="0" customWidth="1"/>
    <col min="5" max="5" width="14.421875" style="0" customWidth="1"/>
    <col min="6" max="6" width="12.7109375" style="0" customWidth="1"/>
    <col min="7" max="7" width="11.57421875" style="0" bestFit="1" customWidth="1"/>
    <col min="8" max="8" width="12.7109375" style="0" customWidth="1"/>
    <col min="9" max="9" width="11.57421875" style="0" bestFit="1" customWidth="1"/>
    <col min="10" max="10" width="12.7109375" style="0" customWidth="1"/>
    <col min="11" max="11" width="11.57421875" style="0" bestFit="1" customWidth="1"/>
    <col min="12" max="12" width="10.57421875" style="0" bestFit="1" customWidth="1"/>
    <col min="13" max="13" width="11.57421875" style="0" bestFit="1" customWidth="1"/>
    <col min="14" max="14" width="10.57421875" style="0" bestFit="1" customWidth="1"/>
    <col min="15" max="15" width="11.57421875" style="0" bestFit="1" customWidth="1"/>
    <col min="16" max="18" width="10.57421875" style="0" bestFit="1" customWidth="1"/>
    <col min="29" max="29" width="10.00390625" style="0" bestFit="1" customWidth="1"/>
    <col min="31" max="31" width="10.00390625" style="0" bestFit="1" customWidth="1"/>
  </cols>
  <sheetData>
    <row r="1" spans="1:33" ht="15.75">
      <c r="A1" s="30" t="s">
        <v>13</v>
      </c>
      <c r="B1" s="19"/>
      <c r="C1" s="19"/>
      <c r="D1" s="5"/>
      <c r="E1" s="5"/>
      <c r="F1" s="5"/>
      <c r="G1" s="5"/>
      <c r="H1" s="5"/>
      <c r="I1" s="5"/>
      <c r="J1" s="5"/>
      <c r="K1" s="5"/>
      <c r="L1" s="5"/>
      <c r="M1" s="5"/>
      <c r="N1" s="5"/>
      <c r="O1" s="5"/>
      <c r="P1" s="5"/>
      <c r="Q1" s="5"/>
      <c r="R1" s="5"/>
      <c r="S1" s="5"/>
      <c r="T1" s="5"/>
      <c r="U1" s="5"/>
      <c r="V1" s="5"/>
      <c r="W1" s="5"/>
      <c r="X1" s="5"/>
      <c r="Y1" s="5"/>
      <c r="Z1" s="5"/>
      <c r="AA1" s="5"/>
      <c r="AB1" s="5"/>
      <c r="AC1" s="5"/>
      <c r="AD1" s="5"/>
      <c r="AE1" s="5"/>
      <c r="AF1" s="5"/>
      <c r="AG1" s="5"/>
    </row>
    <row r="2" spans="1:35" ht="15">
      <c r="A2" s="6"/>
      <c r="B2" s="6"/>
      <c r="C2" s="6"/>
      <c r="D2" s="95" t="s">
        <v>89</v>
      </c>
      <c r="E2" s="6"/>
      <c r="F2" s="7"/>
      <c r="G2" s="8" t="s">
        <v>25</v>
      </c>
      <c r="H2" s="26" t="s">
        <v>15</v>
      </c>
      <c r="I2" s="29">
        <v>1.1</v>
      </c>
      <c r="J2" s="26" t="s">
        <v>15</v>
      </c>
      <c r="K2" s="29">
        <v>1.2</v>
      </c>
      <c r="L2" s="26" t="s">
        <v>15</v>
      </c>
      <c r="M2" s="29">
        <v>1.3</v>
      </c>
      <c r="N2" s="26" t="s">
        <v>15</v>
      </c>
      <c r="O2" s="29">
        <v>2.1</v>
      </c>
      <c r="P2" s="26" t="s">
        <v>15</v>
      </c>
      <c r="Q2" s="29">
        <v>2.2</v>
      </c>
      <c r="R2" s="26" t="s">
        <v>15</v>
      </c>
      <c r="S2" s="29">
        <v>2.3</v>
      </c>
      <c r="T2" s="26" t="s">
        <v>15</v>
      </c>
      <c r="U2" s="29">
        <v>2.4</v>
      </c>
      <c r="V2" s="26" t="s">
        <v>15</v>
      </c>
      <c r="W2" s="29">
        <v>3.1</v>
      </c>
      <c r="X2" s="26" t="s">
        <v>15</v>
      </c>
      <c r="Y2" s="29">
        <v>3.2</v>
      </c>
      <c r="Z2" s="26" t="s">
        <v>15</v>
      </c>
      <c r="AA2" s="29">
        <v>3.3</v>
      </c>
      <c r="AB2" s="26"/>
      <c r="AC2" s="29">
        <v>3.4</v>
      </c>
      <c r="AD2" s="26" t="s">
        <v>15</v>
      </c>
      <c r="AE2" s="29">
        <v>3.5</v>
      </c>
      <c r="AF2" s="26" t="s">
        <v>15</v>
      </c>
      <c r="AG2" s="29">
        <v>3.6</v>
      </c>
      <c r="AH2" s="28" t="s">
        <v>33</v>
      </c>
      <c r="AI2" s="27"/>
    </row>
    <row r="3" spans="1:35" ht="15">
      <c r="A3" s="9" t="s">
        <v>2</v>
      </c>
      <c r="B3" s="9" t="s">
        <v>26</v>
      </c>
      <c r="C3" s="9" t="s">
        <v>88</v>
      </c>
      <c r="D3" s="11" t="s">
        <v>106</v>
      </c>
      <c r="E3" s="61" t="s">
        <v>90</v>
      </c>
      <c r="F3" s="41" t="s">
        <v>3</v>
      </c>
      <c r="G3" s="44" t="s">
        <v>4</v>
      </c>
      <c r="H3" s="41" t="s">
        <v>3</v>
      </c>
      <c r="I3" s="44" t="s">
        <v>4</v>
      </c>
      <c r="J3" s="41" t="s">
        <v>3</v>
      </c>
      <c r="K3" s="44" t="s">
        <v>4</v>
      </c>
      <c r="L3" s="41" t="s">
        <v>3</v>
      </c>
      <c r="M3" s="44" t="s">
        <v>4</v>
      </c>
      <c r="N3" s="41" t="s">
        <v>3</v>
      </c>
      <c r="O3" s="44" t="s">
        <v>4</v>
      </c>
      <c r="P3" s="41" t="s">
        <v>3</v>
      </c>
      <c r="Q3" s="44" t="s">
        <v>4</v>
      </c>
      <c r="R3" s="41" t="s">
        <v>3</v>
      </c>
      <c r="S3" s="44" t="s">
        <v>4</v>
      </c>
      <c r="T3" s="41" t="s">
        <v>3</v>
      </c>
      <c r="U3" s="44" t="s">
        <v>4</v>
      </c>
      <c r="V3" s="41" t="s">
        <v>3</v>
      </c>
      <c r="W3" s="44" t="s">
        <v>4</v>
      </c>
      <c r="X3" s="41" t="s">
        <v>3</v>
      </c>
      <c r="Y3" s="44" t="s">
        <v>4</v>
      </c>
      <c r="Z3" s="41" t="s">
        <v>3</v>
      </c>
      <c r="AA3" s="44" t="s">
        <v>4</v>
      </c>
      <c r="AB3" s="41" t="s">
        <v>3</v>
      </c>
      <c r="AC3" s="44" t="s">
        <v>4</v>
      </c>
      <c r="AD3" s="41" t="s">
        <v>3</v>
      </c>
      <c r="AE3" s="44" t="s">
        <v>4</v>
      </c>
      <c r="AF3" s="41" t="s">
        <v>3</v>
      </c>
      <c r="AG3" s="44" t="s">
        <v>4</v>
      </c>
      <c r="AH3" s="47" t="s">
        <v>3</v>
      </c>
      <c r="AI3" s="48" t="s">
        <v>4</v>
      </c>
    </row>
    <row r="4" spans="5:35" ht="15">
      <c r="E4" s="60"/>
      <c r="F4" s="82">
        <v>0</v>
      </c>
      <c r="G4" s="45">
        <f>F4*E4/100</f>
        <v>0</v>
      </c>
      <c r="H4" s="82">
        <v>0</v>
      </c>
      <c r="I4" s="45">
        <f>H4*E4/100</f>
        <v>0</v>
      </c>
      <c r="J4" s="82">
        <v>0</v>
      </c>
      <c r="K4" s="45">
        <f>J4*$E4/100</f>
        <v>0</v>
      </c>
      <c r="L4" s="82">
        <v>0</v>
      </c>
      <c r="M4" s="45">
        <f>L4*$E4/100</f>
        <v>0</v>
      </c>
      <c r="N4" s="82">
        <v>0</v>
      </c>
      <c r="O4" s="45">
        <f>N4*$E4/100</f>
        <v>0</v>
      </c>
      <c r="P4" s="82">
        <v>0</v>
      </c>
      <c r="Q4" s="45">
        <f>P4*$E4/100</f>
        <v>0</v>
      </c>
      <c r="R4" s="82">
        <v>0</v>
      </c>
      <c r="S4" s="45">
        <f>R4*$E4/100</f>
        <v>0</v>
      </c>
      <c r="T4" s="82">
        <v>0</v>
      </c>
      <c r="U4" s="45">
        <f>T4*$E4/100</f>
        <v>0</v>
      </c>
      <c r="V4" s="82">
        <v>0</v>
      </c>
      <c r="W4" s="45">
        <f aca="true" t="shared" si="0" ref="W4:W10">V4*$E4/100</f>
        <v>0</v>
      </c>
      <c r="X4" s="82">
        <v>0</v>
      </c>
      <c r="Y4" s="45">
        <f aca="true" t="shared" si="1" ref="Y4:Y10">X4*$E4/100</f>
        <v>0</v>
      </c>
      <c r="Z4" s="82">
        <v>0</v>
      </c>
      <c r="AA4" s="45">
        <f aca="true" t="shared" si="2" ref="AA4:AA10">Z4*$E4/100</f>
        <v>0</v>
      </c>
      <c r="AB4" s="82">
        <v>0</v>
      </c>
      <c r="AC4" s="45">
        <f aca="true" t="shared" si="3" ref="AC4:AC10">AB4*$E4/100</f>
        <v>0</v>
      </c>
      <c r="AD4" s="82">
        <v>0</v>
      </c>
      <c r="AE4" s="45">
        <f aca="true" t="shared" si="4" ref="AE4:AE10">AD4*$E4/100</f>
        <v>0</v>
      </c>
      <c r="AF4" s="82">
        <v>0</v>
      </c>
      <c r="AG4" s="45">
        <f aca="true" t="shared" si="5" ref="AG4:AG10">AF4*$E4/100</f>
        <v>0</v>
      </c>
      <c r="AH4" s="42">
        <f aca="true" t="shared" si="6" ref="AH4:AH10">F4+H4+J4+L4+N4+P4+R4+T4+V4+X4+Z4+AB4+AD4</f>
        <v>0</v>
      </c>
      <c r="AI4" s="46">
        <f aca="true" t="shared" si="7" ref="AI4:AI10">AH4*E4/100</f>
        <v>0</v>
      </c>
    </row>
    <row r="5" spans="1:35" ht="15">
      <c r="A5" t="s">
        <v>52</v>
      </c>
      <c r="B5">
        <f>'Pay Level'!C3</f>
        <v>5</v>
      </c>
      <c r="D5" s="64">
        <v>45000</v>
      </c>
      <c r="E5" s="63">
        <f>D5+'3.Fringe_Benefits'!H3</f>
        <v>47358.6</v>
      </c>
      <c r="F5" s="82">
        <v>5</v>
      </c>
      <c r="G5" s="65">
        <f>F5*E5/100</f>
        <v>2367.93</v>
      </c>
      <c r="H5" s="82">
        <v>10</v>
      </c>
      <c r="I5" s="65">
        <f>H5*E5/100</f>
        <v>4735.86</v>
      </c>
      <c r="J5" s="82">
        <v>5</v>
      </c>
      <c r="K5" s="65">
        <f>J5*E5/100</f>
        <v>2367.93</v>
      </c>
      <c r="L5" s="82">
        <v>10</v>
      </c>
      <c r="M5" s="65">
        <f aca="true" t="shared" si="8" ref="M5:M10">L5*$E5/100</f>
        <v>4735.86</v>
      </c>
      <c r="N5" s="82">
        <v>5</v>
      </c>
      <c r="O5" s="65">
        <f aca="true" t="shared" si="9" ref="O5:O10">N5*$E5/100</f>
        <v>2367.93</v>
      </c>
      <c r="P5" s="82">
        <v>5</v>
      </c>
      <c r="Q5" s="65">
        <f aca="true" t="shared" si="10" ref="Q5:Q10">P5*$E5/100</f>
        <v>2367.93</v>
      </c>
      <c r="R5" s="82">
        <v>5</v>
      </c>
      <c r="S5" s="45">
        <f aca="true" t="shared" si="11" ref="S5:S10">R5*$E5/100</f>
        <v>2367.93</v>
      </c>
      <c r="T5" s="82">
        <v>5</v>
      </c>
      <c r="U5" s="45">
        <f aca="true" t="shared" si="12" ref="U5:U10">T5*$E5/100</f>
        <v>2367.93</v>
      </c>
      <c r="V5" s="82">
        <v>10</v>
      </c>
      <c r="W5" s="45">
        <f t="shared" si="0"/>
        <v>4735.86</v>
      </c>
      <c r="X5" s="82">
        <v>10</v>
      </c>
      <c r="Y5" s="45">
        <f t="shared" si="1"/>
        <v>4735.86</v>
      </c>
      <c r="Z5" s="82">
        <v>10</v>
      </c>
      <c r="AA5" s="45">
        <f t="shared" si="2"/>
        <v>4735.86</v>
      </c>
      <c r="AB5" s="82">
        <v>10</v>
      </c>
      <c r="AC5" s="45">
        <f t="shared" si="3"/>
        <v>4735.86</v>
      </c>
      <c r="AD5" s="82">
        <v>10</v>
      </c>
      <c r="AE5" s="45">
        <f t="shared" si="4"/>
        <v>4735.86</v>
      </c>
      <c r="AF5" s="82">
        <v>10</v>
      </c>
      <c r="AG5" s="45">
        <f t="shared" si="5"/>
        <v>4735.86</v>
      </c>
      <c r="AH5" s="42">
        <f t="shared" si="6"/>
        <v>100</v>
      </c>
      <c r="AI5" s="46">
        <f t="shared" si="7"/>
        <v>47358.6</v>
      </c>
    </row>
    <row r="6" spans="1:35" ht="15">
      <c r="A6" t="s">
        <v>53</v>
      </c>
      <c r="B6">
        <v>2</v>
      </c>
      <c r="D6" s="64">
        <v>30000</v>
      </c>
      <c r="E6" s="63">
        <f>D6+'3.Fringe_Benefits'!H4</f>
        <v>39332.4</v>
      </c>
      <c r="F6" s="82">
        <v>5</v>
      </c>
      <c r="G6" s="65">
        <f aca="true" t="shared" si="13" ref="G6:G12">F6*E6/100</f>
        <v>1966.62</v>
      </c>
      <c r="H6" s="82">
        <v>10</v>
      </c>
      <c r="I6" s="65">
        <f aca="true" t="shared" si="14" ref="I6:I12">H6*E6/100</f>
        <v>3933.24</v>
      </c>
      <c r="J6" s="82">
        <v>10</v>
      </c>
      <c r="K6" s="65">
        <f aca="true" t="shared" si="15" ref="K6:K12">J6*E6/100</f>
        <v>3933.24</v>
      </c>
      <c r="L6" s="82">
        <v>10</v>
      </c>
      <c r="M6" s="65">
        <f t="shared" si="8"/>
        <v>3933.24</v>
      </c>
      <c r="N6" s="82">
        <v>10</v>
      </c>
      <c r="O6" s="65">
        <f t="shared" si="9"/>
        <v>3933.24</v>
      </c>
      <c r="P6" s="82">
        <v>5</v>
      </c>
      <c r="Q6" s="65">
        <f t="shared" si="10"/>
        <v>1966.62</v>
      </c>
      <c r="R6" s="82">
        <v>5</v>
      </c>
      <c r="S6" s="45">
        <f t="shared" si="11"/>
        <v>1966.62</v>
      </c>
      <c r="T6" s="82">
        <v>5</v>
      </c>
      <c r="U6" s="45">
        <f t="shared" si="12"/>
        <v>1966.62</v>
      </c>
      <c r="V6" s="82">
        <v>10</v>
      </c>
      <c r="W6" s="45">
        <f t="shared" si="0"/>
        <v>3933.24</v>
      </c>
      <c r="X6" s="82">
        <v>5</v>
      </c>
      <c r="Y6" s="45">
        <f t="shared" si="1"/>
        <v>1966.62</v>
      </c>
      <c r="Z6" s="82">
        <v>5</v>
      </c>
      <c r="AA6" s="45">
        <f t="shared" si="2"/>
        <v>1966.62</v>
      </c>
      <c r="AB6" s="82">
        <v>10</v>
      </c>
      <c r="AC6" s="45">
        <f t="shared" si="3"/>
        <v>3933.24</v>
      </c>
      <c r="AD6" s="82">
        <v>10</v>
      </c>
      <c r="AE6" s="45">
        <f t="shared" si="4"/>
        <v>3933.24</v>
      </c>
      <c r="AF6" s="82">
        <v>10</v>
      </c>
      <c r="AG6" s="45">
        <f t="shared" si="5"/>
        <v>3933.24</v>
      </c>
      <c r="AH6" s="42">
        <f t="shared" si="6"/>
        <v>100</v>
      </c>
      <c r="AI6" s="46">
        <f t="shared" si="7"/>
        <v>39332.4</v>
      </c>
    </row>
    <row r="7" spans="1:35" ht="15">
      <c r="A7" t="s">
        <v>54</v>
      </c>
      <c r="D7" s="64">
        <v>40000</v>
      </c>
      <c r="E7" s="63">
        <f>D7+'3.Fringe_Benefits'!H5</f>
        <v>42283.2</v>
      </c>
      <c r="F7" s="82">
        <v>10</v>
      </c>
      <c r="G7" s="65">
        <f t="shared" si="13"/>
        <v>4228.32</v>
      </c>
      <c r="H7" s="82">
        <v>10</v>
      </c>
      <c r="I7" s="65">
        <f t="shared" si="14"/>
        <v>4228.32</v>
      </c>
      <c r="J7" s="82">
        <v>10</v>
      </c>
      <c r="K7" s="65">
        <f t="shared" si="15"/>
        <v>4228.32</v>
      </c>
      <c r="L7" s="82">
        <v>10</v>
      </c>
      <c r="M7" s="65">
        <f t="shared" si="8"/>
        <v>4228.32</v>
      </c>
      <c r="N7" s="82">
        <v>10</v>
      </c>
      <c r="O7" s="65">
        <f t="shared" si="9"/>
        <v>4228.32</v>
      </c>
      <c r="P7" s="82">
        <v>10</v>
      </c>
      <c r="Q7" s="65">
        <f t="shared" si="10"/>
        <v>4228.32</v>
      </c>
      <c r="R7" s="82">
        <v>10</v>
      </c>
      <c r="S7" s="45">
        <f t="shared" si="11"/>
        <v>4228.32</v>
      </c>
      <c r="T7" s="82">
        <v>0</v>
      </c>
      <c r="U7" s="45">
        <f t="shared" si="12"/>
        <v>0</v>
      </c>
      <c r="V7" s="82">
        <v>5</v>
      </c>
      <c r="W7" s="45">
        <f t="shared" si="0"/>
        <v>2114.16</v>
      </c>
      <c r="X7" s="82">
        <v>10</v>
      </c>
      <c r="Y7" s="45">
        <f t="shared" si="1"/>
        <v>4228.32</v>
      </c>
      <c r="Z7" s="82">
        <v>10</v>
      </c>
      <c r="AA7" s="45">
        <f t="shared" si="2"/>
        <v>4228.32</v>
      </c>
      <c r="AB7" s="82">
        <v>10</v>
      </c>
      <c r="AC7" s="45">
        <f t="shared" si="3"/>
        <v>4228.32</v>
      </c>
      <c r="AD7" s="82">
        <v>10</v>
      </c>
      <c r="AE7" s="45">
        <f t="shared" si="4"/>
        <v>4228.32</v>
      </c>
      <c r="AF7" s="82">
        <v>10</v>
      </c>
      <c r="AG7" s="45">
        <f t="shared" si="5"/>
        <v>4228.32</v>
      </c>
      <c r="AH7" s="42">
        <f t="shared" si="6"/>
        <v>115</v>
      </c>
      <c r="AI7" s="46">
        <f t="shared" si="7"/>
        <v>48625.68</v>
      </c>
    </row>
    <row r="8" spans="1:35" ht="15">
      <c r="A8" t="s">
        <v>75</v>
      </c>
      <c r="D8" s="64">
        <v>12000</v>
      </c>
      <c r="E8" s="63">
        <f>D8+'3.Fringe_Benefits'!H6</f>
        <v>13020.960000000001</v>
      </c>
      <c r="F8" s="82">
        <v>5</v>
      </c>
      <c r="G8" s="65">
        <f t="shared" si="13"/>
        <v>651.048</v>
      </c>
      <c r="H8" s="82">
        <v>0</v>
      </c>
      <c r="I8" s="65">
        <f t="shared" si="14"/>
        <v>0</v>
      </c>
      <c r="J8" s="82">
        <v>0</v>
      </c>
      <c r="K8" s="65">
        <f t="shared" si="15"/>
        <v>0</v>
      </c>
      <c r="L8" s="82">
        <v>0</v>
      </c>
      <c r="M8" s="65">
        <f t="shared" si="8"/>
        <v>0</v>
      </c>
      <c r="N8" s="82">
        <v>0</v>
      </c>
      <c r="O8" s="65">
        <f t="shared" si="9"/>
        <v>0</v>
      </c>
      <c r="P8" s="82">
        <v>0</v>
      </c>
      <c r="Q8" s="65">
        <f t="shared" si="10"/>
        <v>0</v>
      </c>
      <c r="R8" s="82">
        <v>0</v>
      </c>
      <c r="S8" s="45">
        <f t="shared" si="11"/>
        <v>0</v>
      </c>
      <c r="T8" s="82">
        <v>0</v>
      </c>
      <c r="U8" s="45">
        <f t="shared" si="12"/>
        <v>0</v>
      </c>
      <c r="V8" s="82">
        <v>0</v>
      </c>
      <c r="W8" s="45">
        <f t="shared" si="0"/>
        <v>0</v>
      </c>
      <c r="X8" s="82">
        <v>0</v>
      </c>
      <c r="Y8" s="45">
        <f t="shared" si="1"/>
        <v>0</v>
      </c>
      <c r="Z8" s="82">
        <v>0</v>
      </c>
      <c r="AA8" s="45">
        <f t="shared" si="2"/>
        <v>0</v>
      </c>
      <c r="AB8" s="82">
        <v>0</v>
      </c>
      <c r="AC8" s="45">
        <f t="shared" si="3"/>
        <v>0</v>
      </c>
      <c r="AD8" s="82">
        <v>0</v>
      </c>
      <c r="AE8" s="45">
        <f t="shared" si="4"/>
        <v>0</v>
      </c>
      <c r="AF8" s="82">
        <v>0</v>
      </c>
      <c r="AG8" s="45">
        <f t="shared" si="5"/>
        <v>0</v>
      </c>
      <c r="AH8" s="42">
        <f t="shared" si="6"/>
        <v>5</v>
      </c>
      <c r="AI8" s="46">
        <f t="shared" si="7"/>
        <v>651.048</v>
      </c>
    </row>
    <row r="9" spans="4:35" ht="15">
      <c r="D9" s="64"/>
      <c r="E9" s="63"/>
      <c r="F9" s="82">
        <v>0</v>
      </c>
      <c r="G9" s="65">
        <f t="shared" si="13"/>
        <v>0</v>
      </c>
      <c r="H9" s="82">
        <v>0</v>
      </c>
      <c r="I9" s="65">
        <f t="shared" si="14"/>
        <v>0</v>
      </c>
      <c r="J9" s="82">
        <v>0</v>
      </c>
      <c r="K9" s="65">
        <f t="shared" si="15"/>
        <v>0</v>
      </c>
      <c r="L9" s="82">
        <v>0</v>
      </c>
      <c r="M9" s="65">
        <f t="shared" si="8"/>
        <v>0</v>
      </c>
      <c r="N9" s="82">
        <v>0</v>
      </c>
      <c r="O9" s="65">
        <f t="shared" si="9"/>
        <v>0</v>
      </c>
      <c r="P9" s="82">
        <v>0</v>
      </c>
      <c r="Q9" s="65">
        <f t="shared" si="10"/>
        <v>0</v>
      </c>
      <c r="R9" s="82">
        <v>0</v>
      </c>
      <c r="S9" s="45">
        <f t="shared" si="11"/>
        <v>0</v>
      </c>
      <c r="T9" s="82">
        <v>0</v>
      </c>
      <c r="U9" s="45">
        <f t="shared" si="12"/>
        <v>0</v>
      </c>
      <c r="V9" s="82">
        <v>0</v>
      </c>
      <c r="W9" s="45">
        <f t="shared" si="0"/>
        <v>0</v>
      </c>
      <c r="X9" s="82">
        <v>0</v>
      </c>
      <c r="Y9" s="45">
        <f t="shared" si="1"/>
        <v>0</v>
      </c>
      <c r="Z9" s="82">
        <v>0</v>
      </c>
      <c r="AA9" s="45">
        <f t="shared" si="2"/>
        <v>0</v>
      </c>
      <c r="AB9" s="82">
        <v>0</v>
      </c>
      <c r="AC9" s="45">
        <f t="shared" si="3"/>
        <v>0</v>
      </c>
      <c r="AD9" s="82">
        <v>0</v>
      </c>
      <c r="AE9" s="45">
        <f t="shared" si="4"/>
        <v>0</v>
      </c>
      <c r="AF9" s="82">
        <v>0</v>
      </c>
      <c r="AG9" s="45">
        <f t="shared" si="5"/>
        <v>0</v>
      </c>
      <c r="AH9" s="42">
        <f t="shared" si="6"/>
        <v>0</v>
      </c>
      <c r="AI9" s="46">
        <f t="shared" si="7"/>
        <v>0</v>
      </c>
    </row>
    <row r="10" spans="4:35" ht="15">
      <c r="D10" s="64"/>
      <c r="E10" s="63"/>
      <c r="F10" s="82">
        <v>0</v>
      </c>
      <c r="G10" s="65">
        <f t="shared" si="13"/>
        <v>0</v>
      </c>
      <c r="H10" s="82">
        <v>0</v>
      </c>
      <c r="I10" s="65">
        <f t="shared" si="14"/>
        <v>0</v>
      </c>
      <c r="J10" s="82">
        <v>0</v>
      </c>
      <c r="K10" s="65">
        <f t="shared" si="15"/>
        <v>0</v>
      </c>
      <c r="L10" s="82">
        <v>0</v>
      </c>
      <c r="M10" s="65">
        <f t="shared" si="8"/>
        <v>0</v>
      </c>
      <c r="N10" s="82">
        <v>0</v>
      </c>
      <c r="O10" s="65">
        <f t="shared" si="9"/>
        <v>0</v>
      </c>
      <c r="P10" s="82">
        <v>0</v>
      </c>
      <c r="Q10" s="65">
        <f t="shared" si="10"/>
        <v>0</v>
      </c>
      <c r="R10" s="82">
        <v>0</v>
      </c>
      <c r="S10" s="45">
        <f t="shared" si="11"/>
        <v>0</v>
      </c>
      <c r="T10" s="82">
        <v>0</v>
      </c>
      <c r="U10" s="45">
        <f t="shared" si="12"/>
        <v>0</v>
      </c>
      <c r="V10" s="82">
        <v>0</v>
      </c>
      <c r="W10" s="45">
        <f t="shared" si="0"/>
        <v>0</v>
      </c>
      <c r="X10" s="82">
        <v>0</v>
      </c>
      <c r="Y10" s="45">
        <f t="shared" si="1"/>
        <v>0</v>
      </c>
      <c r="Z10" s="82">
        <v>0</v>
      </c>
      <c r="AA10" s="45">
        <f t="shared" si="2"/>
        <v>0</v>
      </c>
      <c r="AB10" s="82">
        <v>0</v>
      </c>
      <c r="AC10" s="45">
        <f t="shared" si="3"/>
        <v>0</v>
      </c>
      <c r="AD10" s="82">
        <v>0</v>
      </c>
      <c r="AE10" s="45">
        <f t="shared" si="4"/>
        <v>0</v>
      </c>
      <c r="AF10" s="82">
        <v>0</v>
      </c>
      <c r="AG10" s="45">
        <f t="shared" si="5"/>
        <v>0</v>
      </c>
      <c r="AH10" s="42">
        <f t="shared" si="6"/>
        <v>0</v>
      </c>
      <c r="AI10" s="46">
        <f t="shared" si="7"/>
        <v>0</v>
      </c>
    </row>
    <row r="11" spans="4:35" ht="15">
      <c r="D11" s="64"/>
      <c r="E11" s="63"/>
      <c r="F11" s="82"/>
      <c r="G11" s="65">
        <f t="shared" si="13"/>
        <v>0</v>
      </c>
      <c r="H11" s="82"/>
      <c r="I11" s="65">
        <f t="shared" si="14"/>
        <v>0</v>
      </c>
      <c r="J11" s="82"/>
      <c r="K11" s="65">
        <f t="shared" si="15"/>
        <v>0</v>
      </c>
      <c r="L11" s="82"/>
      <c r="M11" s="65"/>
      <c r="N11" s="82"/>
      <c r="O11" s="65"/>
      <c r="P11" s="82"/>
      <c r="Q11" s="65"/>
      <c r="R11" s="82"/>
      <c r="S11" s="45"/>
      <c r="T11" s="82"/>
      <c r="U11" s="45"/>
      <c r="V11" s="82"/>
      <c r="W11" s="45"/>
      <c r="X11" s="82"/>
      <c r="Y11" s="45"/>
      <c r="Z11" s="82"/>
      <c r="AA11" s="45"/>
      <c r="AB11" s="82"/>
      <c r="AC11" s="45"/>
      <c r="AD11" s="82"/>
      <c r="AE11" s="45"/>
      <c r="AF11" s="82"/>
      <c r="AG11" s="45"/>
      <c r="AH11" s="42"/>
      <c r="AI11" s="46"/>
    </row>
    <row r="12" spans="4:35" ht="15">
      <c r="D12" s="64"/>
      <c r="E12" s="63"/>
      <c r="F12" s="82"/>
      <c r="G12" s="65">
        <f t="shared" si="13"/>
        <v>0</v>
      </c>
      <c r="H12" s="84"/>
      <c r="I12" s="65">
        <f t="shared" si="14"/>
        <v>0</v>
      </c>
      <c r="J12" s="84"/>
      <c r="K12" s="65">
        <f t="shared" si="15"/>
        <v>0</v>
      </c>
      <c r="L12" s="84"/>
      <c r="M12" s="65"/>
      <c r="N12" s="84"/>
      <c r="O12" s="65"/>
      <c r="P12" s="85"/>
      <c r="Q12" s="65"/>
      <c r="R12" s="85"/>
      <c r="S12" s="45"/>
      <c r="T12" s="85"/>
      <c r="U12" s="45"/>
      <c r="V12" s="85"/>
      <c r="W12" s="45"/>
      <c r="X12" s="85"/>
      <c r="Y12" s="45"/>
      <c r="Z12" s="85"/>
      <c r="AA12" s="45"/>
      <c r="AB12" s="85"/>
      <c r="AC12" s="45"/>
      <c r="AD12" s="85"/>
      <c r="AE12" s="45"/>
      <c r="AF12" s="85"/>
      <c r="AG12" s="45"/>
      <c r="AH12" s="42"/>
      <c r="AI12" s="46"/>
    </row>
    <row r="13" spans="1:35" ht="15.75" thickBot="1">
      <c r="A13" s="49" t="s">
        <v>33</v>
      </c>
      <c r="B13" s="49"/>
      <c r="C13" s="49"/>
      <c r="D13" s="96">
        <f>SUM(D5:D12)</f>
        <v>127000</v>
      </c>
      <c r="E13" s="97">
        <f>SUM(E4:E10)</f>
        <v>141995.16</v>
      </c>
      <c r="F13" s="98">
        <f>SUM(F4:F12)</f>
        <v>25</v>
      </c>
      <c r="G13" s="99">
        <f>SUM(G4:G12)</f>
        <v>9213.918</v>
      </c>
      <c r="H13" s="98">
        <f>SUM(H4:H10)</f>
        <v>30</v>
      </c>
      <c r="I13" s="99">
        <f aca="true" t="shared" si="16" ref="I13:AE13">SUM(I4:I12)</f>
        <v>12897.419999999998</v>
      </c>
      <c r="J13" s="98">
        <f t="shared" si="16"/>
        <v>25</v>
      </c>
      <c r="K13" s="99">
        <f t="shared" si="16"/>
        <v>10529.49</v>
      </c>
      <c r="L13" s="98">
        <f t="shared" si="16"/>
        <v>30</v>
      </c>
      <c r="M13" s="99">
        <f t="shared" si="16"/>
        <v>12897.419999999998</v>
      </c>
      <c r="N13" s="98">
        <f t="shared" si="16"/>
        <v>25</v>
      </c>
      <c r="O13" s="99">
        <f t="shared" si="16"/>
        <v>10529.49</v>
      </c>
      <c r="P13" s="98">
        <f t="shared" si="16"/>
        <v>20</v>
      </c>
      <c r="Q13" s="99">
        <f t="shared" si="16"/>
        <v>8562.869999999999</v>
      </c>
      <c r="R13" s="98">
        <f t="shared" si="16"/>
        <v>20</v>
      </c>
      <c r="S13" s="100">
        <f t="shared" si="16"/>
        <v>8562.869999999999</v>
      </c>
      <c r="T13" s="98">
        <f t="shared" si="16"/>
        <v>10</v>
      </c>
      <c r="U13" s="100">
        <f t="shared" si="16"/>
        <v>4334.549999999999</v>
      </c>
      <c r="V13" s="98">
        <f t="shared" si="16"/>
        <v>25</v>
      </c>
      <c r="W13" s="100">
        <f t="shared" si="16"/>
        <v>10783.259999999998</v>
      </c>
      <c r="X13" s="98">
        <f t="shared" si="16"/>
        <v>25</v>
      </c>
      <c r="Y13" s="100">
        <f t="shared" si="16"/>
        <v>10930.8</v>
      </c>
      <c r="Z13" s="98">
        <f t="shared" si="16"/>
        <v>25</v>
      </c>
      <c r="AA13" s="100">
        <f t="shared" si="16"/>
        <v>10930.8</v>
      </c>
      <c r="AB13" s="98">
        <f t="shared" si="16"/>
        <v>30</v>
      </c>
      <c r="AC13" s="100">
        <f t="shared" si="16"/>
        <v>12897.419999999998</v>
      </c>
      <c r="AD13" s="102">
        <f t="shared" si="16"/>
        <v>30</v>
      </c>
      <c r="AE13" s="100">
        <f t="shared" si="16"/>
        <v>12897.419999999998</v>
      </c>
      <c r="AF13" s="98">
        <f>SUM(AF4:AF12)</f>
        <v>30</v>
      </c>
      <c r="AG13" s="100">
        <f>SUM(AG4:AG12)</f>
        <v>12897.419999999998</v>
      </c>
      <c r="AH13" s="101"/>
      <c r="AI13" s="100">
        <f>SUM(AI4:AI12)</f>
        <v>135967.728</v>
      </c>
    </row>
    <row r="14" spans="1:34" ht="15.75" thickTop="1">
      <c r="A14" s="35"/>
      <c r="B14" s="18"/>
      <c r="C14" s="58"/>
      <c r="D14" s="58"/>
      <c r="E14" s="59"/>
      <c r="F14" s="43"/>
      <c r="G14" s="18"/>
      <c r="H14" s="43"/>
      <c r="I14" s="18"/>
      <c r="J14" s="43"/>
      <c r="K14" s="18"/>
      <c r="L14" s="43"/>
      <c r="M14" s="18"/>
      <c r="N14" s="43"/>
      <c r="O14" s="18"/>
      <c r="P14" s="43"/>
      <c r="Q14" s="18"/>
      <c r="R14" s="43"/>
      <c r="S14" s="18"/>
      <c r="T14" s="43"/>
      <c r="U14" s="18"/>
      <c r="V14" s="18"/>
      <c r="W14" s="18"/>
      <c r="X14" s="18"/>
      <c r="Y14" s="18"/>
      <c r="Z14" s="18"/>
      <c r="AA14" s="18"/>
      <c r="AB14" s="18"/>
      <c r="AC14" s="18"/>
      <c r="AD14" s="18"/>
      <c r="AE14" s="18"/>
      <c r="AF14" s="18"/>
      <c r="AG14" s="18"/>
      <c r="AH14" s="18"/>
    </row>
    <row r="15" spans="1:33" ht="15.75">
      <c r="A15" s="30" t="s">
        <v>14</v>
      </c>
      <c r="B15" s="19"/>
      <c r="C15" s="19"/>
      <c r="D15" s="5"/>
      <c r="E15" s="5"/>
      <c r="F15" s="18"/>
      <c r="G15" s="18"/>
      <c r="H15" s="18"/>
      <c r="I15" s="18"/>
      <c r="J15" s="18"/>
      <c r="K15" s="18"/>
      <c r="L15" s="5"/>
      <c r="M15" s="5"/>
      <c r="N15" s="5"/>
      <c r="O15" s="5"/>
      <c r="P15" s="5"/>
      <c r="Q15" s="5"/>
      <c r="R15" s="5"/>
      <c r="S15" s="5"/>
      <c r="T15" s="5"/>
      <c r="U15" s="5"/>
      <c r="V15" s="5"/>
      <c r="W15" s="5"/>
      <c r="X15" s="5"/>
      <c r="Y15" s="5"/>
      <c r="Z15" s="5"/>
      <c r="AA15" s="5"/>
      <c r="AB15" s="5"/>
      <c r="AC15" s="5"/>
      <c r="AD15" s="5"/>
      <c r="AE15" s="5"/>
      <c r="AF15" s="5"/>
      <c r="AG15" s="18"/>
    </row>
    <row r="16" spans="1:33" ht="15">
      <c r="A16" s="10"/>
      <c r="B16" s="10"/>
      <c r="C16" s="10"/>
      <c r="D16" s="10"/>
      <c r="E16" s="26" t="s">
        <v>15</v>
      </c>
      <c r="F16" s="29" t="s">
        <v>1</v>
      </c>
      <c r="G16" s="26" t="s">
        <v>15</v>
      </c>
      <c r="H16" s="29" t="s">
        <v>39</v>
      </c>
      <c r="I16" s="26" t="s">
        <v>15</v>
      </c>
      <c r="J16" s="29" t="s">
        <v>40</v>
      </c>
      <c r="K16" s="26" t="s">
        <v>15</v>
      </c>
      <c r="L16" s="27" t="s">
        <v>41</v>
      </c>
      <c r="M16" s="26" t="s">
        <v>15</v>
      </c>
      <c r="N16" s="27" t="s">
        <v>42</v>
      </c>
      <c r="O16" s="26" t="s">
        <v>15</v>
      </c>
      <c r="P16" s="27" t="s">
        <v>43</v>
      </c>
      <c r="Q16" s="26" t="s">
        <v>15</v>
      </c>
      <c r="R16" s="27" t="s">
        <v>44</v>
      </c>
      <c r="S16" s="26" t="s">
        <v>15</v>
      </c>
      <c r="T16" s="27" t="s">
        <v>45</v>
      </c>
      <c r="U16" s="26" t="s">
        <v>15</v>
      </c>
      <c r="V16" s="27" t="s">
        <v>46</v>
      </c>
      <c r="W16" s="26" t="s">
        <v>15</v>
      </c>
      <c r="X16" s="27" t="s">
        <v>47</v>
      </c>
      <c r="Y16" s="26" t="s">
        <v>15</v>
      </c>
      <c r="Z16" s="27" t="s">
        <v>48</v>
      </c>
      <c r="AA16" s="26" t="s">
        <v>15</v>
      </c>
      <c r="AB16" s="27" t="s">
        <v>49</v>
      </c>
      <c r="AC16" s="26" t="s">
        <v>15</v>
      </c>
      <c r="AD16" s="27" t="s">
        <v>50</v>
      </c>
      <c r="AE16" s="28" t="s">
        <v>33</v>
      </c>
      <c r="AF16" s="27"/>
      <c r="AG16" s="18"/>
    </row>
    <row r="17" spans="1:32" ht="15">
      <c r="A17" s="11" t="s">
        <v>16</v>
      </c>
      <c r="B17" s="11" t="s">
        <v>51</v>
      </c>
      <c r="C17" s="11" t="s">
        <v>17</v>
      </c>
      <c r="D17" s="11" t="s">
        <v>18</v>
      </c>
      <c r="E17" s="41" t="s">
        <v>3</v>
      </c>
      <c r="F17" s="44" t="s">
        <v>4</v>
      </c>
      <c r="G17" s="41" t="s">
        <v>3</v>
      </c>
      <c r="H17" s="44" t="s">
        <v>4</v>
      </c>
      <c r="I17" s="41" t="s">
        <v>3</v>
      </c>
      <c r="J17" s="44" t="s">
        <v>4</v>
      </c>
      <c r="K17" s="41" t="s">
        <v>3</v>
      </c>
      <c r="L17" s="44" t="s">
        <v>4</v>
      </c>
      <c r="M17" s="41" t="s">
        <v>3</v>
      </c>
      <c r="N17" s="44" t="s">
        <v>4</v>
      </c>
      <c r="O17" s="41" t="s">
        <v>3</v>
      </c>
      <c r="P17" s="44" t="s">
        <v>4</v>
      </c>
      <c r="Q17" s="41" t="s">
        <v>3</v>
      </c>
      <c r="R17" s="44" t="s">
        <v>4</v>
      </c>
      <c r="S17" s="41" t="s">
        <v>3</v>
      </c>
      <c r="T17" s="44" t="s">
        <v>4</v>
      </c>
      <c r="U17" s="41" t="s">
        <v>3</v>
      </c>
      <c r="V17" s="44" t="s">
        <v>4</v>
      </c>
      <c r="W17" s="41" t="s">
        <v>3</v>
      </c>
      <c r="X17" s="44" t="s">
        <v>4</v>
      </c>
      <c r="Y17" s="41" t="s">
        <v>3</v>
      </c>
      <c r="Z17" s="44" t="s">
        <v>4</v>
      </c>
      <c r="AA17" s="41" t="s">
        <v>3</v>
      </c>
      <c r="AB17" s="44" t="s">
        <v>4</v>
      </c>
      <c r="AC17" s="41" t="s">
        <v>3</v>
      </c>
      <c r="AD17" s="44" t="s">
        <v>4</v>
      </c>
      <c r="AE17" s="47" t="s">
        <v>3</v>
      </c>
      <c r="AF17" s="48" t="s">
        <v>4</v>
      </c>
    </row>
    <row r="18" spans="1:32" ht="15">
      <c r="A18" t="s">
        <v>24</v>
      </c>
      <c r="B18" s="39">
        <v>10000</v>
      </c>
      <c r="C18" t="s">
        <v>36</v>
      </c>
      <c r="E18" s="82">
        <v>5</v>
      </c>
      <c r="F18" s="65">
        <f>E18*$B18/100</f>
        <v>500</v>
      </c>
      <c r="G18" s="82">
        <v>10</v>
      </c>
      <c r="H18" s="65">
        <f>G18*$B18/100</f>
        <v>1000</v>
      </c>
      <c r="I18" s="82">
        <v>5</v>
      </c>
      <c r="J18" s="45">
        <f>I18*$B18/100</f>
        <v>500</v>
      </c>
      <c r="K18" s="82">
        <v>10</v>
      </c>
      <c r="L18" s="45">
        <f>K18*$B18/100</f>
        <v>1000</v>
      </c>
      <c r="M18" s="82">
        <v>5</v>
      </c>
      <c r="N18" s="45">
        <f>M18*$B18/100</f>
        <v>500</v>
      </c>
      <c r="O18" s="82">
        <v>5</v>
      </c>
      <c r="P18" s="45">
        <f>O18*$B18/100</f>
        <v>500</v>
      </c>
      <c r="Q18" s="82">
        <v>5</v>
      </c>
      <c r="R18" s="45">
        <f>Q18*$B18/100</f>
        <v>500</v>
      </c>
      <c r="S18" s="82">
        <v>10</v>
      </c>
      <c r="T18" s="45">
        <f>S18*$B18/100</f>
        <v>1000</v>
      </c>
      <c r="U18" s="82">
        <v>10</v>
      </c>
      <c r="V18" s="45">
        <f>U18*$B18/100</f>
        <v>1000</v>
      </c>
      <c r="W18" s="82">
        <v>5</v>
      </c>
      <c r="X18" s="45">
        <f>W18*$B18/100</f>
        <v>500</v>
      </c>
      <c r="Y18" s="82">
        <v>10</v>
      </c>
      <c r="Z18" s="45">
        <f>Y18*$B18/100</f>
        <v>1000</v>
      </c>
      <c r="AA18" s="82">
        <v>10</v>
      </c>
      <c r="AB18" s="45">
        <f>AA18*$B18/100</f>
        <v>1000</v>
      </c>
      <c r="AC18" s="82">
        <v>10</v>
      </c>
      <c r="AD18" s="45">
        <f>AC18*$B18/100</f>
        <v>1000</v>
      </c>
      <c r="AE18" s="42">
        <f>E18+G18+I18+K18+M18+O18+Q18+S18+U18+W18+Y18+AA18+AC18</f>
        <v>100</v>
      </c>
      <c r="AF18" s="46">
        <f>AE18*B18/100</f>
        <v>10000</v>
      </c>
    </row>
    <row r="19" spans="1:32" ht="15">
      <c r="A19" t="s">
        <v>37</v>
      </c>
      <c r="B19" s="39">
        <v>20000</v>
      </c>
      <c r="D19" t="s">
        <v>36</v>
      </c>
      <c r="E19" s="82">
        <v>10</v>
      </c>
      <c r="F19" s="65">
        <f aca="true" t="shared" si="17" ref="F19:F25">E19*$B19/100</f>
        <v>2000</v>
      </c>
      <c r="G19" s="82">
        <v>5</v>
      </c>
      <c r="H19" s="65">
        <f aca="true" t="shared" si="18" ref="H19:H25">G19*$B19/100</f>
        <v>1000</v>
      </c>
      <c r="I19" s="82">
        <v>5</v>
      </c>
      <c r="J19" s="45">
        <f aca="true" t="shared" si="19" ref="J19:J25">I19*$B19/100</f>
        <v>1000</v>
      </c>
      <c r="K19" s="82">
        <v>10</v>
      </c>
      <c r="L19" s="45">
        <f aca="true" t="shared" si="20" ref="L19:L25">K19*$B19/100</f>
        <v>2000</v>
      </c>
      <c r="M19" s="82">
        <v>5</v>
      </c>
      <c r="N19" s="45">
        <f aca="true" t="shared" si="21" ref="N19:N25">M19*$B19/100</f>
        <v>1000</v>
      </c>
      <c r="O19" s="82">
        <v>5</v>
      </c>
      <c r="P19" s="45">
        <f aca="true" t="shared" si="22" ref="P19:P25">O19*$B19/100</f>
        <v>1000</v>
      </c>
      <c r="Q19" s="82">
        <v>10</v>
      </c>
      <c r="R19" s="45">
        <f aca="true" t="shared" si="23" ref="R19:R25">Q19*$B19/100</f>
        <v>2000</v>
      </c>
      <c r="S19" s="82">
        <v>5</v>
      </c>
      <c r="T19" s="45">
        <f aca="true" t="shared" si="24" ref="T19:T25">S19*$B19/100</f>
        <v>1000</v>
      </c>
      <c r="U19" s="82">
        <v>10</v>
      </c>
      <c r="V19" s="45">
        <f aca="true" t="shared" si="25" ref="V19:V25">U19*$B19/100</f>
        <v>2000</v>
      </c>
      <c r="W19" s="82">
        <v>5</v>
      </c>
      <c r="X19" s="45">
        <f aca="true" t="shared" si="26" ref="X19:X25">W19*$B19/100</f>
        <v>1000</v>
      </c>
      <c r="Y19" s="82">
        <v>10</v>
      </c>
      <c r="Z19" s="45">
        <f aca="true" t="shared" si="27" ref="Z19:Z25">Y19*$B19/100</f>
        <v>2000</v>
      </c>
      <c r="AA19" s="82">
        <v>10</v>
      </c>
      <c r="AB19" s="45">
        <f aca="true" t="shared" si="28" ref="AB19:AB25">AA19*$B19/100</f>
        <v>2000</v>
      </c>
      <c r="AC19" s="82">
        <v>10</v>
      </c>
      <c r="AD19" s="45">
        <f aca="true" t="shared" si="29" ref="AD19:AD25">AC19*$B19/100</f>
        <v>2000</v>
      </c>
      <c r="AE19" s="42">
        <f aca="true" t="shared" si="30" ref="AE19:AE24">E19+G19+I19+K19+M19+O19+Q19+S19+U19+W19+Y19+AA19+AC19</f>
        <v>100</v>
      </c>
      <c r="AF19" s="46">
        <f>AE19*B19/100</f>
        <v>20000</v>
      </c>
    </row>
    <row r="20" spans="1:32" ht="15">
      <c r="A20" t="s">
        <v>67</v>
      </c>
      <c r="B20" s="39">
        <v>20000</v>
      </c>
      <c r="C20" t="s">
        <v>36</v>
      </c>
      <c r="E20" s="82">
        <v>5</v>
      </c>
      <c r="F20" s="65">
        <f t="shared" si="17"/>
        <v>1000</v>
      </c>
      <c r="G20" s="82">
        <v>10</v>
      </c>
      <c r="H20" s="65">
        <f t="shared" si="18"/>
        <v>2000</v>
      </c>
      <c r="I20" s="82">
        <v>15</v>
      </c>
      <c r="J20" s="45">
        <f t="shared" si="19"/>
        <v>3000</v>
      </c>
      <c r="K20" s="82">
        <v>10</v>
      </c>
      <c r="L20" s="45">
        <f t="shared" si="20"/>
        <v>2000</v>
      </c>
      <c r="M20" s="82">
        <v>10</v>
      </c>
      <c r="N20" s="45">
        <f t="shared" si="21"/>
        <v>2000</v>
      </c>
      <c r="O20" s="82">
        <v>10</v>
      </c>
      <c r="P20" s="45">
        <f t="shared" si="22"/>
        <v>2000</v>
      </c>
      <c r="Q20" s="82">
        <v>0</v>
      </c>
      <c r="R20" s="45">
        <f t="shared" si="23"/>
        <v>0</v>
      </c>
      <c r="S20" s="82">
        <v>0</v>
      </c>
      <c r="T20" s="45">
        <f t="shared" si="24"/>
        <v>0</v>
      </c>
      <c r="U20" s="82">
        <v>0</v>
      </c>
      <c r="V20" s="45">
        <f t="shared" si="25"/>
        <v>0</v>
      </c>
      <c r="W20" s="82">
        <v>0</v>
      </c>
      <c r="X20" s="45">
        <f t="shared" si="26"/>
        <v>0</v>
      </c>
      <c r="Y20" s="82">
        <v>0</v>
      </c>
      <c r="Z20" s="45">
        <f t="shared" si="27"/>
        <v>0</v>
      </c>
      <c r="AA20" s="82">
        <v>0</v>
      </c>
      <c r="AB20" s="45">
        <f t="shared" si="28"/>
        <v>0</v>
      </c>
      <c r="AC20" s="82">
        <v>0</v>
      </c>
      <c r="AD20" s="45">
        <f t="shared" si="29"/>
        <v>0</v>
      </c>
      <c r="AE20" s="42">
        <f t="shared" si="30"/>
        <v>60</v>
      </c>
      <c r="AF20" s="46">
        <f>AE20*D20/100</f>
        <v>0</v>
      </c>
    </row>
    <row r="21" spans="2:32" ht="15">
      <c r="B21" s="39"/>
      <c r="E21" s="82">
        <v>0</v>
      </c>
      <c r="F21" s="65">
        <f t="shared" si="17"/>
        <v>0</v>
      </c>
      <c r="G21" s="82">
        <v>0</v>
      </c>
      <c r="H21" s="65">
        <f t="shared" si="18"/>
        <v>0</v>
      </c>
      <c r="I21" s="82">
        <v>0</v>
      </c>
      <c r="J21" s="45">
        <f t="shared" si="19"/>
        <v>0</v>
      </c>
      <c r="K21" s="82">
        <v>0</v>
      </c>
      <c r="L21" s="45">
        <f t="shared" si="20"/>
        <v>0</v>
      </c>
      <c r="M21" s="82">
        <v>0</v>
      </c>
      <c r="N21" s="45">
        <f t="shared" si="21"/>
        <v>0</v>
      </c>
      <c r="O21" s="82">
        <v>0</v>
      </c>
      <c r="P21" s="45">
        <f t="shared" si="22"/>
        <v>0</v>
      </c>
      <c r="Q21" s="82">
        <v>0</v>
      </c>
      <c r="R21" s="45">
        <f t="shared" si="23"/>
        <v>0</v>
      </c>
      <c r="S21" s="82">
        <v>0</v>
      </c>
      <c r="T21" s="45">
        <f t="shared" si="24"/>
        <v>0</v>
      </c>
      <c r="U21" s="82">
        <v>0</v>
      </c>
      <c r="V21" s="45">
        <f t="shared" si="25"/>
        <v>0</v>
      </c>
      <c r="W21" s="82">
        <v>0</v>
      </c>
      <c r="X21" s="45">
        <f t="shared" si="26"/>
        <v>0</v>
      </c>
      <c r="Y21" s="82">
        <v>0</v>
      </c>
      <c r="Z21" s="45">
        <f t="shared" si="27"/>
        <v>0</v>
      </c>
      <c r="AA21" s="82">
        <v>0</v>
      </c>
      <c r="AB21" s="45">
        <f t="shared" si="28"/>
        <v>0</v>
      </c>
      <c r="AC21" s="82">
        <v>0</v>
      </c>
      <c r="AD21" s="45">
        <f t="shared" si="29"/>
        <v>0</v>
      </c>
      <c r="AE21" s="42">
        <f t="shared" si="30"/>
        <v>0</v>
      </c>
      <c r="AF21" s="46">
        <f>AE21*D21/100</f>
        <v>0</v>
      </c>
    </row>
    <row r="22" spans="2:32" ht="15">
      <c r="B22" s="39"/>
      <c r="E22" s="82">
        <v>0</v>
      </c>
      <c r="F22" s="65">
        <f t="shared" si="17"/>
        <v>0</v>
      </c>
      <c r="G22" s="82">
        <v>0</v>
      </c>
      <c r="H22" s="65">
        <f t="shared" si="18"/>
        <v>0</v>
      </c>
      <c r="I22" s="82">
        <v>0</v>
      </c>
      <c r="J22" s="45">
        <f t="shared" si="19"/>
        <v>0</v>
      </c>
      <c r="K22" s="82">
        <v>0</v>
      </c>
      <c r="L22" s="45">
        <f t="shared" si="20"/>
        <v>0</v>
      </c>
      <c r="M22" s="82">
        <v>0</v>
      </c>
      <c r="N22" s="45">
        <f t="shared" si="21"/>
        <v>0</v>
      </c>
      <c r="O22" s="82">
        <v>0</v>
      </c>
      <c r="P22" s="45">
        <f t="shared" si="22"/>
        <v>0</v>
      </c>
      <c r="Q22" s="82">
        <v>0</v>
      </c>
      <c r="R22" s="45">
        <f t="shared" si="23"/>
        <v>0</v>
      </c>
      <c r="S22" s="82">
        <v>0</v>
      </c>
      <c r="T22" s="45">
        <f t="shared" si="24"/>
        <v>0</v>
      </c>
      <c r="U22" s="82">
        <v>0</v>
      </c>
      <c r="V22" s="45">
        <f t="shared" si="25"/>
        <v>0</v>
      </c>
      <c r="W22" s="82">
        <v>0</v>
      </c>
      <c r="X22" s="45">
        <f t="shared" si="26"/>
        <v>0</v>
      </c>
      <c r="Y22" s="82">
        <v>0</v>
      </c>
      <c r="Z22" s="45">
        <f t="shared" si="27"/>
        <v>0</v>
      </c>
      <c r="AA22" s="82">
        <v>0</v>
      </c>
      <c r="AB22" s="45">
        <f t="shared" si="28"/>
        <v>0</v>
      </c>
      <c r="AC22" s="82">
        <v>0</v>
      </c>
      <c r="AD22" s="45">
        <f t="shared" si="29"/>
        <v>0</v>
      </c>
      <c r="AE22" s="42">
        <f t="shared" si="30"/>
        <v>0</v>
      </c>
      <c r="AF22" s="46">
        <f>AE22*D22/100</f>
        <v>0</v>
      </c>
    </row>
    <row r="23" spans="2:32" ht="15">
      <c r="B23" s="39"/>
      <c r="E23" s="82">
        <v>0</v>
      </c>
      <c r="F23" s="65">
        <f t="shared" si="17"/>
        <v>0</v>
      </c>
      <c r="G23" s="82">
        <v>0</v>
      </c>
      <c r="H23" s="65">
        <f t="shared" si="18"/>
        <v>0</v>
      </c>
      <c r="I23" s="82">
        <v>0</v>
      </c>
      <c r="J23" s="45">
        <f t="shared" si="19"/>
        <v>0</v>
      </c>
      <c r="K23" s="82">
        <v>0</v>
      </c>
      <c r="L23" s="45">
        <f t="shared" si="20"/>
        <v>0</v>
      </c>
      <c r="M23" s="82">
        <v>0</v>
      </c>
      <c r="N23" s="45">
        <f t="shared" si="21"/>
        <v>0</v>
      </c>
      <c r="O23" s="82">
        <v>0</v>
      </c>
      <c r="P23" s="45">
        <f t="shared" si="22"/>
        <v>0</v>
      </c>
      <c r="Q23" s="82">
        <v>0</v>
      </c>
      <c r="R23" s="45">
        <f t="shared" si="23"/>
        <v>0</v>
      </c>
      <c r="S23" s="82">
        <v>0</v>
      </c>
      <c r="T23" s="45">
        <f t="shared" si="24"/>
        <v>0</v>
      </c>
      <c r="U23" s="82">
        <v>0</v>
      </c>
      <c r="V23" s="45">
        <f t="shared" si="25"/>
        <v>0</v>
      </c>
      <c r="W23" s="82">
        <v>0</v>
      </c>
      <c r="X23" s="45">
        <f t="shared" si="26"/>
        <v>0</v>
      </c>
      <c r="Y23" s="82">
        <v>0</v>
      </c>
      <c r="Z23" s="45">
        <f t="shared" si="27"/>
        <v>0</v>
      </c>
      <c r="AA23" s="82">
        <v>0</v>
      </c>
      <c r="AB23" s="45">
        <f t="shared" si="28"/>
        <v>0</v>
      </c>
      <c r="AC23" s="82">
        <v>0</v>
      </c>
      <c r="AD23" s="45">
        <f t="shared" si="29"/>
        <v>0</v>
      </c>
      <c r="AE23" s="42">
        <f t="shared" si="30"/>
        <v>0</v>
      </c>
      <c r="AF23" s="46">
        <f>AE23*D23/100</f>
        <v>0</v>
      </c>
    </row>
    <row r="24" spans="2:32" ht="15">
      <c r="B24" s="39"/>
      <c r="E24" s="82">
        <v>0</v>
      </c>
      <c r="F24" s="65">
        <f t="shared" si="17"/>
        <v>0</v>
      </c>
      <c r="G24" s="82">
        <v>0</v>
      </c>
      <c r="H24" s="65">
        <f t="shared" si="18"/>
        <v>0</v>
      </c>
      <c r="I24" s="82">
        <v>0</v>
      </c>
      <c r="J24" s="45">
        <f t="shared" si="19"/>
        <v>0</v>
      </c>
      <c r="K24" s="82">
        <v>0</v>
      </c>
      <c r="L24" s="45">
        <f t="shared" si="20"/>
        <v>0</v>
      </c>
      <c r="M24" s="82">
        <v>0</v>
      </c>
      <c r="N24" s="45">
        <f t="shared" si="21"/>
        <v>0</v>
      </c>
      <c r="O24" s="82">
        <v>0</v>
      </c>
      <c r="P24" s="45">
        <f t="shared" si="22"/>
        <v>0</v>
      </c>
      <c r="Q24" s="82">
        <v>0</v>
      </c>
      <c r="R24" s="45">
        <f t="shared" si="23"/>
        <v>0</v>
      </c>
      <c r="S24" s="82">
        <v>0</v>
      </c>
      <c r="T24" s="45">
        <f t="shared" si="24"/>
        <v>0</v>
      </c>
      <c r="U24" s="82">
        <v>0</v>
      </c>
      <c r="V24" s="45">
        <f t="shared" si="25"/>
        <v>0</v>
      </c>
      <c r="W24" s="82">
        <v>0</v>
      </c>
      <c r="X24" s="45">
        <f t="shared" si="26"/>
        <v>0</v>
      </c>
      <c r="Y24" s="82">
        <v>0</v>
      </c>
      <c r="Z24" s="45">
        <f t="shared" si="27"/>
        <v>0</v>
      </c>
      <c r="AA24" s="82">
        <v>0</v>
      </c>
      <c r="AB24" s="45">
        <f t="shared" si="28"/>
        <v>0</v>
      </c>
      <c r="AC24" s="82">
        <v>0</v>
      </c>
      <c r="AD24" s="45">
        <f t="shared" si="29"/>
        <v>0</v>
      </c>
      <c r="AE24" s="42">
        <f t="shared" si="30"/>
        <v>0</v>
      </c>
      <c r="AF24" s="46">
        <f>AE24*D24/100</f>
        <v>0</v>
      </c>
    </row>
    <row r="25" spans="2:32" ht="15">
      <c r="B25" s="39"/>
      <c r="E25" s="82"/>
      <c r="F25" s="65">
        <f t="shared" si="17"/>
        <v>0</v>
      </c>
      <c r="G25" s="84"/>
      <c r="H25" s="65">
        <f t="shared" si="18"/>
        <v>0</v>
      </c>
      <c r="I25" s="84"/>
      <c r="J25" s="45">
        <f t="shared" si="19"/>
        <v>0</v>
      </c>
      <c r="K25" s="84"/>
      <c r="L25" s="45">
        <f t="shared" si="20"/>
        <v>0</v>
      </c>
      <c r="M25" s="84"/>
      <c r="N25" s="45">
        <f t="shared" si="21"/>
        <v>0</v>
      </c>
      <c r="O25" s="85"/>
      <c r="P25" s="45">
        <f t="shared" si="22"/>
        <v>0</v>
      </c>
      <c r="Q25" s="85"/>
      <c r="R25" s="45">
        <f t="shared" si="23"/>
        <v>0</v>
      </c>
      <c r="S25" s="85"/>
      <c r="T25" s="45">
        <f t="shared" si="24"/>
        <v>0</v>
      </c>
      <c r="U25" s="85"/>
      <c r="V25" s="45">
        <f t="shared" si="25"/>
        <v>0</v>
      </c>
      <c r="W25" s="85"/>
      <c r="X25" s="45">
        <f t="shared" si="26"/>
        <v>0</v>
      </c>
      <c r="Y25" s="85"/>
      <c r="Z25" s="45">
        <f t="shared" si="27"/>
        <v>0</v>
      </c>
      <c r="AA25" s="85"/>
      <c r="AB25" s="45">
        <f t="shared" si="28"/>
        <v>0</v>
      </c>
      <c r="AC25" s="85"/>
      <c r="AD25" s="45">
        <f t="shared" si="29"/>
        <v>0</v>
      </c>
      <c r="AE25" s="42"/>
      <c r="AF25" s="46"/>
    </row>
    <row r="26" spans="1:32" ht="15.75" thickBot="1">
      <c r="A26" s="49" t="s">
        <v>33</v>
      </c>
      <c r="B26" s="51">
        <f>SUM(B18:B25)</f>
        <v>50000</v>
      </c>
      <c r="C26" s="50"/>
      <c r="D26" s="54"/>
      <c r="E26" s="83">
        <f>SUM(E18:E25)</f>
        <v>20</v>
      </c>
      <c r="F26" s="62">
        <f>SUM(F18:F25)</f>
        <v>3500</v>
      </c>
      <c r="G26" s="83">
        <f>SUM(G18:G24)</f>
        <v>25</v>
      </c>
      <c r="H26" s="62">
        <f>SUM(H18:H25)</f>
        <v>4000</v>
      </c>
      <c r="I26" s="83">
        <f>SUM(I18:I25)</f>
        <v>25</v>
      </c>
      <c r="J26" s="62">
        <f>SUM(J18:J25)</f>
        <v>4500</v>
      </c>
      <c r="K26" s="83">
        <f>SUM(K18:K25)</f>
        <v>30</v>
      </c>
      <c r="L26" s="62">
        <f>SUM(L18:L25)</f>
        <v>5000</v>
      </c>
      <c r="M26" s="83">
        <f>SUM(M18:M25)</f>
        <v>20</v>
      </c>
      <c r="N26" s="62">
        <f>SUM(N18:N25)</f>
        <v>3500</v>
      </c>
      <c r="O26" s="83">
        <f>SUM(O18:O25)</f>
        <v>20</v>
      </c>
      <c r="P26" s="62">
        <f>SUM(P18:P25)</f>
        <v>3500</v>
      </c>
      <c r="Q26" s="83">
        <f>SUM(Q18:Q25)</f>
        <v>15</v>
      </c>
      <c r="R26" s="53">
        <f>SUM(R18:R25)</f>
        <v>2500</v>
      </c>
      <c r="S26" s="83">
        <f>SUM(S18:S25)</f>
        <v>15</v>
      </c>
      <c r="T26" s="53">
        <f>SUM(T18:T25)</f>
        <v>2000</v>
      </c>
      <c r="U26" s="83">
        <f>SUM(U18:U25)</f>
        <v>20</v>
      </c>
      <c r="V26" s="53">
        <f>SUM(V18:V25)</f>
        <v>3000</v>
      </c>
      <c r="W26" s="83">
        <f>SUM(W18:W25)</f>
        <v>10</v>
      </c>
      <c r="X26" s="53">
        <f>SUM(X18:X25)</f>
        <v>1500</v>
      </c>
      <c r="Y26" s="83">
        <f>SUM(Y18:Y25)</f>
        <v>20</v>
      </c>
      <c r="Z26" s="53">
        <f>SUM(Z18:Z25)</f>
        <v>3000</v>
      </c>
      <c r="AA26" s="83">
        <f>SUM(AA18:AA25)</f>
        <v>20</v>
      </c>
      <c r="AB26" s="53">
        <f>SUM(AB18:AB25)</f>
        <v>3000</v>
      </c>
      <c r="AC26" s="83">
        <f>SUM(AC18:AC25)</f>
        <v>20</v>
      </c>
      <c r="AD26" s="53">
        <f>SUM(AD18:AD25)</f>
        <v>3000</v>
      </c>
      <c r="AE26" s="52"/>
      <c r="AF26" s="53">
        <f>SUM(AF18:AF25)</f>
        <v>30000</v>
      </c>
    </row>
    <row r="27" ht="15.75" thickTop="1"/>
    <row r="28" spans="1:3" s="57" customFormat="1" ht="15.75">
      <c r="A28" s="55" t="s">
        <v>19</v>
      </c>
      <c r="B28" s="56"/>
      <c r="C28" s="56"/>
    </row>
    <row r="29" spans="1:31" ht="15">
      <c r="A29" s="21"/>
      <c r="B29" s="21"/>
      <c r="C29" s="21"/>
      <c r="D29" s="26" t="s">
        <v>15</v>
      </c>
      <c r="E29" s="29" t="s">
        <v>1</v>
      </c>
      <c r="F29" s="26" t="s">
        <v>15</v>
      </c>
      <c r="G29" s="29" t="s">
        <v>39</v>
      </c>
      <c r="H29" s="26" t="s">
        <v>15</v>
      </c>
      <c r="I29" s="29" t="s">
        <v>40</v>
      </c>
      <c r="J29" s="26" t="s">
        <v>15</v>
      </c>
      <c r="K29" s="27" t="s">
        <v>41</v>
      </c>
      <c r="L29" s="26" t="s">
        <v>15</v>
      </c>
      <c r="M29" s="27" t="s">
        <v>42</v>
      </c>
      <c r="N29" s="26" t="s">
        <v>15</v>
      </c>
      <c r="O29" s="27" t="s">
        <v>43</v>
      </c>
      <c r="P29" s="26" t="s">
        <v>15</v>
      </c>
      <c r="Q29" s="27" t="s">
        <v>44</v>
      </c>
      <c r="R29" s="26" t="s">
        <v>15</v>
      </c>
      <c r="S29" s="27" t="s">
        <v>45</v>
      </c>
      <c r="T29" s="26" t="s">
        <v>15</v>
      </c>
      <c r="U29" s="27" t="s">
        <v>46</v>
      </c>
      <c r="V29" s="26" t="s">
        <v>15</v>
      </c>
      <c r="W29" s="27" t="s">
        <v>47</v>
      </c>
      <c r="X29" s="26" t="s">
        <v>15</v>
      </c>
      <c r="Y29" s="27" t="s">
        <v>48</v>
      </c>
      <c r="Z29" s="26" t="s">
        <v>15</v>
      </c>
      <c r="AA29" s="27" t="s">
        <v>49</v>
      </c>
      <c r="AB29" s="26" t="s">
        <v>15</v>
      </c>
      <c r="AC29" s="27" t="s">
        <v>50</v>
      </c>
      <c r="AD29" s="28" t="s">
        <v>33</v>
      </c>
      <c r="AE29" s="27"/>
    </row>
    <row r="30" spans="1:31" ht="15">
      <c r="A30" s="11" t="s">
        <v>20</v>
      </c>
      <c r="B30" s="11" t="s">
        <v>30</v>
      </c>
      <c r="C30" s="11" t="s">
        <v>23</v>
      </c>
      <c r="D30" s="41" t="s">
        <v>59</v>
      </c>
      <c r="E30" s="44" t="s">
        <v>4</v>
      </c>
      <c r="F30" s="41" t="s">
        <v>58</v>
      </c>
      <c r="G30" s="44" t="s">
        <v>4</v>
      </c>
      <c r="H30" s="41" t="s">
        <v>58</v>
      </c>
      <c r="I30" s="44" t="s">
        <v>4</v>
      </c>
      <c r="J30" s="41" t="s">
        <v>58</v>
      </c>
      <c r="K30" s="44" t="s">
        <v>4</v>
      </c>
      <c r="L30" s="41" t="s">
        <v>3</v>
      </c>
      <c r="M30" s="44" t="s">
        <v>4</v>
      </c>
      <c r="N30" s="41" t="s">
        <v>3</v>
      </c>
      <c r="O30" s="44" t="s">
        <v>4</v>
      </c>
      <c r="P30" s="41" t="s">
        <v>3</v>
      </c>
      <c r="Q30" s="44" t="s">
        <v>4</v>
      </c>
      <c r="R30" s="41" t="s">
        <v>3</v>
      </c>
      <c r="S30" s="44" t="s">
        <v>4</v>
      </c>
      <c r="T30" s="41" t="s">
        <v>3</v>
      </c>
      <c r="U30" s="44" t="s">
        <v>4</v>
      </c>
      <c r="V30" s="41" t="s">
        <v>3</v>
      </c>
      <c r="W30" s="44" t="s">
        <v>4</v>
      </c>
      <c r="X30" s="41" t="s">
        <v>3</v>
      </c>
      <c r="Y30" s="44" t="s">
        <v>4</v>
      </c>
      <c r="Z30" s="41" t="s">
        <v>3</v>
      </c>
      <c r="AA30" s="44" t="s">
        <v>4</v>
      </c>
      <c r="AB30" s="41" t="s">
        <v>3</v>
      </c>
      <c r="AC30" s="44" t="s">
        <v>4</v>
      </c>
      <c r="AD30" s="47" t="s">
        <v>3</v>
      </c>
      <c r="AE30" s="48" t="s">
        <v>4</v>
      </c>
    </row>
    <row r="31" spans="1:31" ht="15">
      <c r="A31" t="s">
        <v>60</v>
      </c>
      <c r="B31" s="39">
        <v>22000</v>
      </c>
      <c r="D31" s="82">
        <v>5</v>
      </c>
      <c r="E31" s="45">
        <f>D31*$B31/100</f>
        <v>1100</v>
      </c>
      <c r="F31" s="82">
        <v>10</v>
      </c>
      <c r="G31" s="45">
        <f>F31*$B31/100</f>
        <v>2200</v>
      </c>
      <c r="H31" s="82">
        <v>10</v>
      </c>
      <c r="I31" s="45">
        <f>H31*$B31/100</f>
        <v>2200</v>
      </c>
      <c r="J31" s="82">
        <v>10</v>
      </c>
      <c r="K31" s="45">
        <f>J31*$B31/100</f>
        <v>2200</v>
      </c>
      <c r="L31" s="82">
        <v>10</v>
      </c>
      <c r="M31" s="45">
        <f>L31*$B31/100</f>
        <v>2200</v>
      </c>
      <c r="N31" s="82">
        <v>10</v>
      </c>
      <c r="O31" s="45">
        <f>N31*$B31/100</f>
        <v>2200</v>
      </c>
      <c r="P31" s="82">
        <v>10</v>
      </c>
      <c r="Q31" s="45">
        <f>P31*$B31/100</f>
        <v>2200</v>
      </c>
      <c r="R31" s="82">
        <v>10</v>
      </c>
      <c r="S31" s="45">
        <f>R31*$B31/100</f>
        <v>2200</v>
      </c>
      <c r="T31" s="82">
        <v>10</v>
      </c>
      <c r="U31" s="45">
        <f>T31*$B31/100</f>
        <v>2200</v>
      </c>
      <c r="V31" s="82">
        <v>10</v>
      </c>
      <c r="W31" s="45">
        <f>V31*$B31/100</f>
        <v>2200</v>
      </c>
      <c r="X31" s="82">
        <v>0</v>
      </c>
      <c r="Y31" s="45">
        <f>X31*$B31/100</f>
        <v>0</v>
      </c>
      <c r="Z31" s="82">
        <v>0</v>
      </c>
      <c r="AA31" s="45">
        <f>Z31*$B31/100</f>
        <v>0</v>
      </c>
      <c r="AB31" s="82">
        <v>5</v>
      </c>
      <c r="AC31" s="45">
        <f>AB31*$B31/100</f>
        <v>1100</v>
      </c>
      <c r="AD31" s="42">
        <f>D31+F31+H31+J31+L31+N31+P31+R31+T31+V31+X31+Z31+AB31</f>
        <v>100</v>
      </c>
      <c r="AE31" s="46">
        <f>AD31*$B31/100</f>
        <v>22000</v>
      </c>
    </row>
    <row r="32" spans="2:31" ht="15">
      <c r="B32" s="39"/>
      <c r="D32" s="82">
        <v>0</v>
      </c>
      <c r="E32" s="45">
        <f aca="true" t="shared" si="31" ref="E32:E37">D32*$B32/100</f>
        <v>0</v>
      </c>
      <c r="F32" s="82">
        <v>0</v>
      </c>
      <c r="G32" s="45">
        <f aca="true" t="shared" si="32" ref="G32:G38">F32*$B32/100</f>
        <v>0</v>
      </c>
      <c r="H32" s="82">
        <v>0</v>
      </c>
      <c r="I32" s="45">
        <f aca="true" t="shared" si="33" ref="I32:I38">H32*$B32/100</f>
        <v>0</v>
      </c>
      <c r="J32" s="82">
        <v>0</v>
      </c>
      <c r="K32" s="45">
        <f aca="true" t="shared" si="34" ref="K32:K38">J32*$B32/100</f>
        <v>0</v>
      </c>
      <c r="L32" s="82">
        <v>0</v>
      </c>
      <c r="M32" s="45">
        <f aca="true" t="shared" si="35" ref="M32:M38">L32*$B32/100</f>
        <v>0</v>
      </c>
      <c r="N32" s="82">
        <v>0</v>
      </c>
      <c r="O32" s="45">
        <f aca="true" t="shared" si="36" ref="O32:O38">N32*$B32/100</f>
        <v>0</v>
      </c>
      <c r="P32" s="82">
        <v>0</v>
      </c>
      <c r="Q32" s="45">
        <f aca="true" t="shared" si="37" ref="Q32:Q38">P32*$B32/100</f>
        <v>0</v>
      </c>
      <c r="R32" s="82">
        <v>0</v>
      </c>
      <c r="S32" s="45">
        <f aca="true" t="shared" si="38" ref="S32:S38">R32*$B32/100</f>
        <v>0</v>
      </c>
      <c r="T32" s="82">
        <v>0</v>
      </c>
      <c r="U32" s="45">
        <f aca="true" t="shared" si="39" ref="U32:U38">T32*$B32/100</f>
        <v>0</v>
      </c>
      <c r="V32" s="82">
        <v>0</v>
      </c>
      <c r="W32" s="45">
        <f aca="true" t="shared" si="40" ref="W32:W38">V32*$B32/100</f>
        <v>0</v>
      </c>
      <c r="X32" s="82">
        <v>0</v>
      </c>
      <c r="Y32" s="45">
        <f aca="true" t="shared" si="41" ref="Y32:Y38">X32*$B32/100</f>
        <v>0</v>
      </c>
      <c r="Z32" s="82">
        <v>0</v>
      </c>
      <c r="AA32" s="45">
        <f aca="true" t="shared" si="42" ref="AA32:AA38">Z32*$B32/100</f>
        <v>0</v>
      </c>
      <c r="AB32" s="82">
        <v>0</v>
      </c>
      <c r="AC32" s="45">
        <f aca="true" t="shared" si="43" ref="AC32:AC38">AB32*$B32/100</f>
        <v>0</v>
      </c>
      <c r="AD32" s="42">
        <f aca="true" t="shared" si="44" ref="AD32:AD37">D32+F32+H32+J32+L32+N32+P32+R32+T32+V32+X32+Z32+AB32</f>
        <v>0</v>
      </c>
      <c r="AE32" s="46">
        <f aca="true" t="shared" si="45" ref="AE32:AE38">AD32*$B32/100</f>
        <v>0</v>
      </c>
    </row>
    <row r="33" spans="2:31" ht="15">
      <c r="B33" s="39"/>
      <c r="D33" s="82">
        <v>0</v>
      </c>
      <c r="E33" s="45">
        <f t="shared" si="31"/>
        <v>0</v>
      </c>
      <c r="F33" s="82">
        <v>0</v>
      </c>
      <c r="G33" s="45">
        <f t="shared" si="32"/>
        <v>0</v>
      </c>
      <c r="H33" s="82">
        <v>0</v>
      </c>
      <c r="I33" s="45">
        <f t="shared" si="33"/>
        <v>0</v>
      </c>
      <c r="J33" s="82">
        <v>0</v>
      </c>
      <c r="K33" s="45">
        <f t="shared" si="34"/>
        <v>0</v>
      </c>
      <c r="L33" s="82">
        <v>0</v>
      </c>
      <c r="M33" s="45">
        <f t="shared" si="35"/>
        <v>0</v>
      </c>
      <c r="N33" s="82">
        <v>0</v>
      </c>
      <c r="O33" s="45">
        <f t="shared" si="36"/>
        <v>0</v>
      </c>
      <c r="P33" s="82">
        <v>0</v>
      </c>
      <c r="Q33" s="45">
        <f t="shared" si="37"/>
        <v>0</v>
      </c>
      <c r="R33" s="82">
        <v>0</v>
      </c>
      <c r="S33" s="45">
        <f t="shared" si="38"/>
        <v>0</v>
      </c>
      <c r="T33" s="82">
        <v>0</v>
      </c>
      <c r="U33" s="45">
        <f t="shared" si="39"/>
        <v>0</v>
      </c>
      <c r="V33" s="82">
        <v>0</v>
      </c>
      <c r="W33" s="45">
        <f t="shared" si="40"/>
        <v>0</v>
      </c>
      <c r="X33" s="82">
        <v>0</v>
      </c>
      <c r="Y33" s="45">
        <f t="shared" si="41"/>
        <v>0</v>
      </c>
      <c r="Z33" s="82">
        <v>0</v>
      </c>
      <c r="AA33" s="45">
        <f t="shared" si="42"/>
        <v>0</v>
      </c>
      <c r="AB33" s="82">
        <v>0</v>
      </c>
      <c r="AC33" s="45">
        <f t="shared" si="43"/>
        <v>0</v>
      </c>
      <c r="AD33" s="42">
        <f t="shared" si="44"/>
        <v>0</v>
      </c>
      <c r="AE33" s="46">
        <f t="shared" si="45"/>
        <v>0</v>
      </c>
    </row>
    <row r="34" spans="2:31" ht="15">
      <c r="B34" s="39"/>
      <c r="D34" s="82">
        <v>0</v>
      </c>
      <c r="E34" s="45">
        <f t="shared" si="31"/>
        <v>0</v>
      </c>
      <c r="F34" s="82">
        <v>0</v>
      </c>
      <c r="G34" s="45">
        <f t="shared" si="32"/>
        <v>0</v>
      </c>
      <c r="H34" s="82">
        <v>0</v>
      </c>
      <c r="I34" s="45">
        <f t="shared" si="33"/>
        <v>0</v>
      </c>
      <c r="J34" s="82">
        <v>0</v>
      </c>
      <c r="K34" s="45">
        <f t="shared" si="34"/>
        <v>0</v>
      </c>
      <c r="L34" s="82">
        <v>0</v>
      </c>
      <c r="M34" s="45">
        <f t="shared" si="35"/>
        <v>0</v>
      </c>
      <c r="N34" s="82">
        <v>0</v>
      </c>
      <c r="O34" s="45">
        <f t="shared" si="36"/>
        <v>0</v>
      </c>
      <c r="P34" s="82">
        <v>0</v>
      </c>
      <c r="Q34" s="45">
        <f t="shared" si="37"/>
        <v>0</v>
      </c>
      <c r="R34" s="82">
        <v>0</v>
      </c>
      <c r="S34" s="45">
        <f t="shared" si="38"/>
        <v>0</v>
      </c>
      <c r="T34" s="82">
        <v>0</v>
      </c>
      <c r="U34" s="45">
        <f t="shared" si="39"/>
        <v>0</v>
      </c>
      <c r="V34" s="82">
        <v>0</v>
      </c>
      <c r="W34" s="45">
        <f t="shared" si="40"/>
        <v>0</v>
      </c>
      <c r="X34" s="82">
        <v>0</v>
      </c>
      <c r="Y34" s="45">
        <f t="shared" si="41"/>
        <v>0</v>
      </c>
      <c r="Z34" s="82">
        <v>0</v>
      </c>
      <c r="AA34" s="45">
        <f t="shared" si="42"/>
        <v>0</v>
      </c>
      <c r="AB34" s="82">
        <v>0</v>
      </c>
      <c r="AC34" s="45">
        <f t="shared" si="43"/>
        <v>0</v>
      </c>
      <c r="AD34" s="42">
        <f t="shared" si="44"/>
        <v>0</v>
      </c>
      <c r="AE34" s="46">
        <f t="shared" si="45"/>
        <v>0</v>
      </c>
    </row>
    <row r="35" spans="2:31" ht="15">
      <c r="B35" s="39"/>
      <c r="D35" s="82">
        <v>0</v>
      </c>
      <c r="E35" s="45">
        <f t="shared" si="31"/>
        <v>0</v>
      </c>
      <c r="F35" s="82">
        <v>0</v>
      </c>
      <c r="G35" s="45">
        <f t="shared" si="32"/>
        <v>0</v>
      </c>
      <c r="H35" s="82">
        <v>0</v>
      </c>
      <c r="I35" s="45">
        <f t="shared" si="33"/>
        <v>0</v>
      </c>
      <c r="J35" s="82">
        <v>0</v>
      </c>
      <c r="K35" s="45">
        <f t="shared" si="34"/>
        <v>0</v>
      </c>
      <c r="L35" s="82">
        <v>0</v>
      </c>
      <c r="M35" s="45">
        <f t="shared" si="35"/>
        <v>0</v>
      </c>
      <c r="N35" s="82">
        <v>0</v>
      </c>
      <c r="O35" s="45">
        <f t="shared" si="36"/>
        <v>0</v>
      </c>
      <c r="P35" s="82">
        <v>0</v>
      </c>
      <c r="Q35" s="45">
        <f t="shared" si="37"/>
        <v>0</v>
      </c>
      <c r="R35" s="82">
        <v>0</v>
      </c>
      <c r="S35" s="45">
        <f t="shared" si="38"/>
        <v>0</v>
      </c>
      <c r="T35" s="82">
        <v>0</v>
      </c>
      <c r="U35" s="45">
        <f t="shared" si="39"/>
        <v>0</v>
      </c>
      <c r="V35" s="82">
        <v>0</v>
      </c>
      <c r="W35" s="45">
        <f t="shared" si="40"/>
        <v>0</v>
      </c>
      <c r="X35" s="82">
        <v>0</v>
      </c>
      <c r="Y35" s="45">
        <f t="shared" si="41"/>
        <v>0</v>
      </c>
      <c r="Z35" s="82">
        <v>0</v>
      </c>
      <c r="AA35" s="45">
        <f t="shared" si="42"/>
        <v>0</v>
      </c>
      <c r="AB35" s="82">
        <v>0</v>
      </c>
      <c r="AC35" s="45">
        <f t="shared" si="43"/>
        <v>0</v>
      </c>
      <c r="AD35" s="42">
        <f t="shared" si="44"/>
        <v>0</v>
      </c>
      <c r="AE35" s="46">
        <f t="shared" si="45"/>
        <v>0</v>
      </c>
    </row>
    <row r="36" spans="2:31" ht="15">
      <c r="B36" s="39"/>
      <c r="D36" s="82">
        <v>0</v>
      </c>
      <c r="E36" s="45">
        <f t="shared" si="31"/>
        <v>0</v>
      </c>
      <c r="F36" s="82">
        <v>0</v>
      </c>
      <c r="G36" s="45">
        <f t="shared" si="32"/>
        <v>0</v>
      </c>
      <c r="H36" s="82">
        <v>0</v>
      </c>
      <c r="I36" s="45">
        <f t="shared" si="33"/>
        <v>0</v>
      </c>
      <c r="J36" s="82">
        <v>0</v>
      </c>
      <c r="K36" s="45">
        <f t="shared" si="34"/>
        <v>0</v>
      </c>
      <c r="L36" s="82">
        <v>0</v>
      </c>
      <c r="M36" s="45">
        <f t="shared" si="35"/>
        <v>0</v>
      </c>
      <c r="N36" s="82">
        <v>0</v>
      </c>
      <c r="O36" s="45">
        <f t="shared" si="36"/>
        <v>0</v>
      </c>
      <c r="P36" s="82">
        <v>0</v>
      </c>
      <c r="Q36" s="45">
        <f t="shared" si="37"/>
        <v>0</v>
      </c>
      <c r="R36" s="82">
        <v>0</v>
      </c>
      <c r="S36" s="45">
        <f t="shared" si="38"/>
        <v>0</v>
      </c>
      <c r="T36" s="82">
        <v>0</v>
      </c>
      <c r="U36" s="45">
        <f t="shared" si="39"/>
        <v>0</v>
      </c>
      <c r="V36" s="82">
        <v>0</v>
      </c>
      <c r="W36" s="45">
        <f t="shared" si="40"/>
        <v>0</v>
      </c>
      <c r="X36" s="82">
        <v>0</v>
      </c>
      <c r="Y36" s="45">
        <f t="shared" si="41"/>
        <v>0</v>
      </c>
      <c r="Z36" s="82">
        <v>0</v>
      </c>
      <c r="AA36" s="45">
        <f t="shared" si="42"/>
        <v>0</v>
      </c>
      <c r="AB36" s="82">
        <v>0</v>
      </c>
      <c r="AC36" s="45">
        <f t="shared" si="43"/>
        <v>0</v>
      </c>
      <c r="AD36" s="42">
        <f t="shared" si="44"/>
        <v>0</v>
      </c>
      <c r="AE36" s="46">
        <f t="shared" si="45"/>
        <v>0</v>
      </c>
    </row>
    <row r="37" spans="2:31" ht="15">
      <c r="B37" s="39"/>
      <c r="D37" s="82">
        <v>0</v>
      </c>
      <c r="E37" s="45">
        <f t="shared" si="31"/>
        <v>0</v>
      </c>
      <c r="F37" s="82">
        <v>0</v>
      </c>
      <c r="G37" s="45">
        <f t="shared" si="32"/>
        <v>0</v>
      </c>
      <c r="H37" s="82">
        <v>0</v>
      </c>
      <c r="I37" s="45">
        <f t="shared" si="33"/>
        <v>0</v>
      </c>
      <c r="J37" s="82">
        <v>0</v>
      </c>
      <c r="K37" s="45">
        <f t="shared" si="34"/>
        <v>0</v>
      </c>
      <c r="L37" s="82">
        <v>0</v>
      </c>
      <c r="M37" s="45">
        <f t="shared" si="35"/>
        <v>0</v>
      </c>
      <c r="N37" s="82">
        <v>0</v>
      </c>
      <c r="O37" s="45">
        <f t="shared" si="36"/>
        <v>0</v>
      </c>
      <c r="P37" s="82">
        <v>0</v>
      </c>
      <c r="Q37" s="45">
        <f t="shared" si="37"/>
        <v>0</v>
      </c>
      <c r="R37" s="82">
        <v>0</v>
      </c>
      <c r="S37" s="45">
        <f t="shared" si="38"/>
        <v>0</v>
      </c>
      <c r="T37" s="82">
        <v>0</v>
      </c>
      <c r="U37" s="45">
        <f t="shared" si="39"/>
        <v>0</v>
      </c>
      <c r="V37" s="82">
        <v>0</v>
      </c>
      <c r="W37" s="45">
        <f t="shared" si="40"/>
        <v>0</v>
      </c>
      <c r="X37" s="82">
        <v>0</v>
      </c>
      <c r="Y37" s="45">
        <f t="shared" si="41"/>
        <v>0</v>
      </c>
      <c r="Z37" s="82">
        <v>0</v>
      </c>
      <c r="AA37" s="45">
        <f t="shared" si="42"/>
        <v>0</v>
      </c>
      <c r="AB37" s="82">
        <v>0</v>
      </c>
      <c r="AC37" s="45">
        <f t="shared" si="43"/>
        <v>0</v>
      </c>
      <c r="AD37" s="42">
        <f t="shared" si="44"/>
        <v>0</v>
      </c>
      <c r="AE37" s="46">
        <f t="shared" si="45"/>
        <v>0</v>
      </c>
    </row>
    <row r="38" spans="2:31" ht="15">
      <c r="B38" s="39"/>
      <c r="D38" s="82"/>
      <c r="E38" s="65"/>
      <c r="F38" s="84"/>
      <c r="G38" s="45">
        <f t="shared" si="32"/>
        <v>0</v>
      </c>
      <c r="H38" s="84"/>
      <c r="I38" s="45">
        <f t="shared" si="33"/>
        <v>0</v>
      </c>
      <c r="J38" s="84"/>
      <c r="K38" s="45">
        <f t="shared" si="34"/>
        <v>0</v>
      </c>
      <c r="L38" s="84"/>
      <c r="M38" s="45">
        <f t="shared" si="35"/>
        <v>0</v>
      </c>
      <c r="N38" s="85"/>
      <c r="O38" s="45">
        <f t="shared" si="36"/>
        <v>0</v>
      </c>
      <c r="P38" s="85"/>
      <c r="Q38" s="45">
        <f t="shared" si="37"/>
        <v>0</v>
      </c>
      <c r="R38" s="85"/>
      <c r="S38" s="45">
        <f t="shared" si="38"/>
        <v>0</v>
      </c>
      <c r="T38" s="85"/>
      <c r="U38" s="45">
        <f t="shared" si="39"/>
        <v>0</v>
      </c>
      <c r="V38" s="85"/>
      <c r="W38" s="45">
        <f t="shared" si="40"/>
        <v>0</v>
      </c>
      <c r="X38" s="85"/>
      <c r="Y38" s="45">
        <f t="shared" si="41"/>
        <v>0</v>
      </c>
      <c r="Z38" s="85"/>
      <c r="AA38" s="45">
        <f t="shared" si="42"/>
        <v>0</v>
      </c>
      <c r="AB38" s="85"/>
      <c r="AC38" s="45">
        <f t="shared" si="43"/>
        <v>0</v>
      </c>
      <c r="AD38" s="42"/>
      <c r="AE38" s="46">
        <f t="shared" si="45"/>
        <v>0</v>
      </c>
    </row>
    <row r="39" spans="1:31" ht="15.75" thickBot="1">
      <c r="A39" s="49" t="s">
        <v>33</v>
      </c>
      <c r="B39" s="51"/>
      <c r="C39" s="54"/>
      <c r="D39" s="83">
        <f>SUM(D31:D38)</f>
        <v>5</v>
      </c>
      <c r="E39" s="62">
        <f>SUM(E31:E38)</f>
        <v>1100</v>
      </c>
      <c r="F39" s="83">
        <f>SUM(F31:F37)</f>
        <v>10</v>
      </c>
      <c r="G39" s="62">
        <f>SUM(G31:G38)</f>
        <v>2200</v>
      </c>
      <c r="H39" s="83">
        <f>SUM(H31:H38)</f>
        <v>10</v>
      </c>
      <c r="I39" s="62">
        <f>SUM(I31:I38)</f>
        <v>2200</v>
      </c>
      <c r="J39" s="83">
        <f>SUM(J31:J38)</f>
        <v>10</v>
      </c>
      <c r="K39" s="62">
        <f>SUM(K31:K38)</f>
        <v>2200</v>
      </c>
      <c r="L39" s="83">
        <f>SUM(L31:L38)</f>
        <v>10</v>
      </c>
      <c r="M39" s="62">
        <f>SUM(M31:M38)</f>
        <v>2200</v>
      </c>
      <c r="N39" s="83">
        <f>SUM(N31:N38)</f>
        <v>10</v>
      </c>
      <c r="O39" s="62">
        <f>SUM(O31:O38)</f>
        <v>2200</v>
      </c>
      <c r="P39" s="83">
        <f>SUM(P31:P38)</f>
        <v>10</v>
      </c>
      <c r="Q39" s="53">
        <f>SUM(Q31:Q38)</f>
        <v>2200</v>
      </c>
      <c r="R39" s="83">
        <f>SUM(R31:R38)</f>
        <v>10</v>
      </c>
      <c r="S39" s="53">
        <f>SUM(S31:S38)</f>
        <v>2200</v>
      </c>
      <c r="T39" s="83">
        <f>SUM(T31:T38)</f>
        <v>10</v>
      </c>
      <c r="U39" s="53">
        <f>SUM(U31:U38)</f>
        <v>2200</v>
      </c>
      <c r="V39" s="83">
        <f>SUM(V31:V38)</f>
        <v>10</v>
      </c>
      <c r="W39" s="53">
        <f>SUM(W31:W38)</f>
        <v>2200</v>
      </c>
      <c r="X39" s="83">
        <f>SUM(X31:X38)</f>
        <v>0</v>
      </c>
      <c r="Y39" s="53">
        <f>SUM(Y31:Y38)</f>
        <v>0</v>
      </c>
      <c r="Z39" s="83">
        <f>SUM(Z31:Z38)</f>
        <v>0</v>
      </c>
      <c r="AA39" s="53">
        <f>SUM(AA31:AA38)</f>
        <v>0</v>
      </c>
      <c r="AB39" s="83">
        <f>SUM(AB31:AB38)</f>
        <v>5</v>
      </c>
      <c r="AC39" s="53">
        <f>SUM(AC31:AC38)</f>
        <v>1100</v>
      </c>
      <c r="AD39" s="52"/>
      <c r="AE39" s="53">
        <f>SUM(AE31:AE38)</f>
        <v>22000</v>
      </c>
    </row>
    <row r="40" ht="15.75" thickTop="1"/>
    <row r="43" spans="1:3" ht="15.75">
      <c r="A43" s="31" t="s">
        <v>21</v>
      </c>
      <c r="B43" s="20"/>
      <c r="C43" s="20"/>
    </row>
    <row r="44" spans="1:31" ht="15">
      <c r="A44" s="21"/>
      <c r="B44" s="21"/>
      <c r="C44" s="21"/>
      <c r="D44" s="26" t="s">
        <v>15</v>
      </c>
      <c r="E44" s="29" t="s">
        <v>1</v>
      </c>
      <c r="F44" s="26" t="s">
        <v>15</v>
      </c>
      <c r="G44" s="29" t="s">
        <v>39</v>
      </c>
      <c r="H44" s="26" t="s">
        <v>15</v>
      </c>
      <c r="I44" s="29" t="s">
        <v>40</v>
      </c>
      <c r="J44" s="26" t="s">
        <v>15</v>
      </c>
      <c r="K44" s="27" t="s">
        <v>41</v>
      </c>
      <c r="L44" s="26" t="s">
        <v>15</v>
      </c>
      <c r="M44" s="27" t="s">
        <v>42</v>
      </c>
      <c r="N44" s="26" t="s">
        <v>15</v>
      </c>
      <c r="O44" s="27" t="s">
        <v>43</v>
      </c>
      <c r="P44" s="26" t="s">
        <v>15</v>
      </c>
      <c r="Q44" s="27" t="s">
        <v>44</v>
      </c>
      <c r="R44" s="26" t="s">
        <v>15</v>
      </c>
      <c r="S44" s="27" t="s">
        <v>45</v>
      </c>
      <c r="T44" s="26" t="s">
        <v>15</v>
      </c>
      <c r="U44" s="27" t="s">
        <v>46</v>
      </c>
      <c r="V44" s="26" t="s">
        <v>15</v>
      </c>
      <c r="W44" s="27" t="s">
        <v>47</v>
      </c>
      <c r="X44" s="26" t="s">
        <v>15</v>
      </c>
      <c r="Y44" s="27" t="s">
        <v>48</v>
      </c>
      <c r="Z44" s="26" t="s">
        <v>15</v>
      </c>
      <c r="AA44" s="27" t="s">
        <v>49</v>
      </c>
      <c r="AB44" s="26" t="s">
        <v>15</v>
      </c>
      <c r="AC44" s="27" t="s">
        <v>50</v>
      </c>
      <c r="AD44" s="28" t="s">
        <v>33</v>
      </c>
      <c r="AE44" s="27"/>
    </row>
    <row r="45" spans="1:31" ht="15">
      <c r="A45" s="11" t="s">
        <v>20</v>
      </c>
      <c r="B45" s="11"/>
      <c r="C45" s="11" t="s">
        <v>57</v>
      </c>
      <c r="D45" s="41" t="s">
        <v>58</v>
      </c>
      <c r="E45" s="44" t="s">
        <v>4</v>
      </c>
      <c r="F45" s="41" t="s">
        <v>59</v>
      </c>
      <c r="G45" s="44" t="s">
        <v>4</v>
      </c>
      <c r="H45" s="41" t="s">
        <v>58</v>
      </c>
      <c r="I45" s="44" t="s">
        <v>4</v>
      </c>
      <c r="J45" s="41" t="s">
        <v>58</v>
      </c>
      <c r="K45" s="44" t="s">
        <v>4</v>
      </c>
      <c r="L45" s="41" t="s">
        <v>58</v>
      </c>
      <c r="M45" s="44" t="s">
        <v>4</v>
      </c>
      <c r="N45" s="41" t="s">
        <v>3</v>
      </c>
      <c r="O45" s="44" t="s">
        <v>4</v>
      </c>
      <c r="P45" s="41" t="s">
        <v>3</v>
      </c>
      <c r="Q45" s="44" t="s">
        <v>4</v>
      </c>
      <c r="R45" s="41" t="s">
        <v>3</v>
      </c>
      <c r="S45" s="44" t="s">
        <v>4</v>
      </c>
      <c r="T45" s="41" t="s">
        <v>3</v>
      </c>
      <c r="U45" s="44" t="s">
        <v>4</v>
      </c>
      <c r="V45" s="41" t="s">
        <v>3</v>
      </c>
      <c r="W45" s="44" t="s">
        <v>4</v>
      </c>
      <c r="X45" s="41" t="s">
        <v>3</v>
      </c>
      <c r="Y45" s="44" t="s">
        <v>4</v>
      </c>
      <c r="Z45" s="41" t="s">
        <v>3</v>
      </c>
      <c r="AA45" s="44" t="s">
        <v>4</v>
      </c>
      <c r="AB45" s="41" t="s">
        <v>3</v>
      </c>
      <c r="AC45" s="44" t="s">
        <v>4</v>
      </c>
      <c r="AD45" s="47" t="s">
        <v>3</v>
      </c>
      <c r="AE45" s="48" t="s">
        <v>4</v>
      </c>
    </row>
    <row r="46" spans="1:31" ht="15">
      <c r="A46" t="s">
        <v>61</v>
      </c>
      <c r="C46">
        <v>1000</v>
      </c>
      <c r="D46" s="82">
        <v>5</v>
      </c>
      <c r="E46" s="65">
        <f>D46*$C46/100</f>
        <v>50</v>
      </c>
      <c r="F46" s="82">
        <v>10</v>
      </c>
      <c r="G46" s="65">
        <f>F46*$C46/100</f>
        <v>100</v>
      </c>
      <c r="H46" s="82">
        <v>5</v>
      </c>
      <c r="I46" s="65">
        <f>H46*$C46/100</f>
        <v>50</v>
      </c>
      <c r="J46" s="82">
        <v>15</v>
      </c>
      <c r="K46" s="45">
        <f>J46*$C46/100</f>
        <v>150</v>
      </c>
      <c r="L46" s="82">
        <v>10</v>
      </c>
      <c r="M46" s="45">
        <f>L46*$C46/100</f>
        <v>100</v>
      </c>
      <c r="N46" s="82">
        <v>5</v>
      </c>
      <c r="O46" s="45">
        <f>N46*$C46/100</f>
        <v>50</v>
      </c>
      <c r="P46" s="82">
        <v>10</v>
      </c>
      <c r="Q46" s="45">
        <f>P46*$C46/100</f>
        <v>100</v>
      </c>
      <c r="R46" s="82">
        <v>10</v>
      </c>
      <c r="S46" s="45">
        <f>R46*$C46/100</f>
        <v>100</v>
      </c>
      <c r="T46" s="82">
        <v>10</v>
      </c>
      <c r="U46" s="45">
        <f>T46*$C46/100</f>
        <v>100</v>
      </c>
      <c r="V46" s="82">
        <v>0</v>
      </c>
      <c r="W46" s="45">
        <f>V46*$C46/100</f>
        <v>0</v>
      </c>
      <c r="X46" s="82">
        <v>0</v>
      </c>
      <c r="Y46" s="45">
        <f>X46*$C46/100</f>
        <v>0</v>
      </c>
      <c r="Z46" s="82">
        <v>20</v>
      </c>
      <c r="AA46" s="45">
        <f>Z46*$C46/100</f>
        <v>200</v>
      </c>
      <c r="AB46" s="82">
        <v>0</v>
      </c>
      <c r="AC46" s="45">
        <f>AB46*$C46/100</f>
        <v>0</v>
      </c>
      <c r="AD46" s="42">
        <f>D46+F46+H46+J46+L46+N46+P46+R46+T46+V46+X46+Z46+AB46</f>
        <v>100</v>
      </c>
      <c r="AE46" s="46">
        <f aca="true" t="shared" si="46" ref="AE46:AE52">AD46*C46/100</f>
        <v>1000</v>
      </c>
    </row>
    <row r="47" spans="1:31" ht="15">
      <c r="A47" t="s">
        <v>62</v>
      </c>
      <c r="C47">
        <v>2000</v>
      </c>
      <c r="D47" s="82">
        <v>10</v>
      </c>
      <c r="E47" s="65">
        <f aca="true" t="shared" si="47" ref="E47:E53">D47*$C47/100</f>
        <v>200</v>
      </c>
      <c r="F47" s="82">
        <v>5</v>
      </c>
      <c r="G47" s="65">
        <f aca="true" t="shared" si="48" ref="G47:G53">F47*$C47/100</f>
        <v>100</v>
      </c>
      <c r="H47" s="82">
        <v>5</v>
      </c>
      <c r="I47" s="65">
        <f aca="true" t="shared" si="49" ref="I47:I53">H47*$C47/100</f>
        <v>100</v>
      </c>
      <c r="J47" s="82">
        <v>10</v>
      </c>
      <c r="K47" s="45">
        <f aca="true" t="shared" si="50" ref="K47:K53">J47*$C47/100</f>
        <v>200</v>
      </c>
      <c r="L47" s="82">
        <v>5</v>
      </c>
      <c r="M47" s="45">
        <f aca="true" t="shared" si="51" ref="M47:M53">L47*$C47/100</f>
        <v>100</v>
      </c>
      <c r="N47" s="82">
        <v>5</v>
      </c>
      <c r="O47" s="45">
        <f aca="true" t="shared" si="52" ref="O47:O53">N47*$C47/100</f>
        <v>100</v>
      </c>
      <c r="P47" s="82">
        <v>10</v>
      </c>
      <c r="Q47" s="45">
        <f aca="true" t="shared" si="53" ref="Q47:Q53">P47*$C47/100</f>
        <v>200</v>
      </c>
      <c r="R47" s="82">
        <v>10</v>
      </c>
      <c r="S47" s="45">
        <f aca="true" t="shared" si="54" ref="S47:S53">R47*$C47/100</f>
        <v>200</v>
      </c>
      <c r="T47" s="82">
        <v>15</v>
      </c>
      <c r="U47" s="45">
        <f aca="true" t="shared" si="55" ref="U47:U53">T47*$C47/100</f>
        <v>300</v>
      </c>
      <c r="V47" s="82">
        <v>0</v>
      </c>
      <c r="W47" s="45">
        <f aca="true" t="shared" si="56" ref="W47:W53">V47*$C47/100</f>
        <v>0</v>
      </c>
      <c r="X47" s="82">
        <v>0</v>
      </c>
      <c r="Y47" s="45">
        <f aca="true" t="shared" si="57" ref="Y47:Y53">X47*$C47/100</f>
        <v>0</v>
      </c>
      <c r="Z47" s="82">
        <v>25</v>
      </c>
      <c r="AA47" s="45">
        <f aca="true" t="shared" si="58" ref="AA47:AA53">Z47*$C47/100</f>
        <v>500</v>
      </c>
      <c r="AB47" s="82">
        <v>0</v>
      </c>
      <c r="AC47" s="45">
        <f aca="true" t="shared" si="59" ref="AC47:AC53">AB47*$C47/100</f>
        <v>0</v>
      </c>
      <c r="AD47" s="42">
        <f aca="true" t="shared" si="60" ref="AD47:AD52">D47+F47+H47+J47+L47+N47+P47+R47+T47+V47+X47+Z47+AB47</f>
        <v>100</v>
      </c>
      <c r="AE47" s="46">
        <f t="shared" si="46"/>
        <v>2000</v>
      </c>
    </row>
    <row r="48" spans="4:31" ht="15">
      <c r="D48" s="82">
        <v>0</v>
      </c>
      <c r="E48" s="65">
        <f t="shared" si="47"/>
        <v>0</v>
      </c>
      <c r="F48" s="82">
        <v>0</v>
      </c>
      <c r="G48" s="65">
        <f t="shared" si="48"/>
        <v>0</v>
      </c>
      <c r="H48" s="82">
        <v>0</v>
      </c>
      <c r="I48" s="65">
        <f t="shared" si="49"/>
        <v>0</v>
      </c>
      <c r="J48" s="82">
        <v>0</v>
      </c>
      <c r="K48" s="45">
        <f t="shared" si="50"/>
        <v>0</v>
      </c>
      <c r="L48" s="82">
        <v>0</v>
      </c>
      <c r="M48" s="45">
        <f t="shared" si="51"/>
        <v>0</v>
      </c>
      <c r="N48" s="82">
        <v>0</v>
      </c>
      <c r="O48" s="45">
        <f t="shared" si="52"/>
        <v>0</v>
      </c>
      <c r="P48" s="82">
        <v>0</v>
      </c>
      <c r="Q48" s="45">
        <f t="shared" si="53"/>
        <v>0</v>
      </c>
      <c r="R48" s="82">
        <v>0</v>
      </c>
      <c r="S48" s="45">
        <f t="shared" si="54"/>
        <v>0</v>
      </c>
      <c r="T48" s="82">
        <v>0</v>
      </c>
      <c r="U48" s="45">
        <f t="shared" si="55"/>
        <v>0</v>
      </c>
      <c r="V48" s="82">
        <v>0</v>
      </c>
      <c r="W48" s="45">
        <f t="shared" si="56"/>
        <v>0</v>
      </c>
      <c r="X48" s="82">
        <v>0</v>
      </c>
      <c r="Y48" s="45">
        <f t="shared" si="57"/>
        <v>0</v>
      </c>
      <c r="Z48" s="82">
        <v>0</v>
      </c>
      <c r="AA48" s="45">
        <f t="shared" si="58"/>
        <v>0</v>
      </c>
      <c r="AB48" s="82">
        <v>0</v>
      </c>
      <c r="AC48" s="45">
        <f t="shared" si="59"/>
        <v>0</v>
      </c>
      <c r="AD48" s="42">
        <f t="shared" si="60"/>
        <v>0</v>
      </c>
      <c r="AE48" s="46">
        <f t="shared" si="46"/>
        <v>0</v>
      </c>
    </row>
    <row r="49" spans="4:31" ht="15">
      <c r="D49" s="82">
        <v>0</v>
      </c>
      <c r="E49" s="65">
        <f t="shared" si="47"/>
        <v>0</v>
      </c>
      <c r="F49" s="82">
        <v>0</v>
      </c>
      <c r="G49" s="65">
        <f t="shared" si="48"/>
        <v>0</v>
      </c>
      <c r="H49" s="82">
        <v>0</v>
      </c>
      <c r="I49" s="65">
        <f t="shared" si="49"/>
        <v>0</v>
      </c>
      <c r="J49" s="82">
        <v>0</v>
      </c>
      <c r="K49" s="45">
        <f t="shared" si="50"/>
        <v>0</v>
      </c>
      <c r="L49" s="82">
        <v>0</v>
      </c>
      <c r="M49" s="45">
        <f t="shared" si="51"/>
        <v>0</v>
      </c>
      <c r="N49" s="82">
        <v>0</v>
      </c>
      <c r="O49" s="45">
        <f t="shared" si="52"/>
        <v>0</v>
      </c>
      <c r="P49" s="82">
        <v>0</v>
      </c>
      <c r="Q49" s="45">
        <f t="shared" si="53"/>
        <v>0</v>
      </c>
      <c r="R49" s="82">
        <v>0</v>
      </c>
      <c r="S49" s="45">
        <f t="shared" si="54"/>
        <v>0</v>
      </c>
      <c r="T49" s="82">
        <v>0</v>
      </c>
      <c r="U49" s="45">
        <f t="shared" si="55"/>
        <v>0</v>
      </c>
      <c r="V49" s="82">
        <v>0</v>
      </c>
      <c r="W49" s="45">
        <f t="shared" si="56"/>
        <v>0</v>
      </c>
      <c r="X49" s="82">
        <v>0</v>
      </c>
      <c r="Y49" s="45">
        <f t="shared" si="57"/>
        <v>0</v>
      </c>
      <c r="Z49" s="82">
        <v>0</v>
      </c>
      <c r="AA49" s="45">
        <f t="shared" si="58"/>
        <v>0</v>
      </c>
      <c r="AB49" s="82">
        <v>0</v>
      </c>
      <c r="AC49" s="45">
        <f t="shared" si="59"/>
        <v>0</v>
      </c>
      <c r="AD49" s="42">
        <f t="shared" si="60"/>
        <v>0</v>
      </c>
      <c r="AE49" s="46">
        <f t="shared" si="46"/>
        <v>0</v>
      </c>
    </row>
    <row r="50" spans="4:31" ht="15">
      <c r="D50" s="82">
        <v>0</v>
      </c>
      <c r="E50" s="65">
        <f t="shared" si="47"/>
        <v>0</v>
      </c>
      <c r="F50" s="82">
        <v>0</v>
      </c>
      <c r="G50" s="65">
        <f t="shared" si="48"/>
        <v>0</v>
      </c>
      <c r="H50" s="82">
        <v>0</v>
      </c>
      <c r="I50" s="65">
        <f t="shared" si="49"/>
        <v>0</v>
      </c>
      <c r="J50" s="82">
        <v>0</v>
      </c>
      <c r="K50" s="45">
        <f t="shared" si="50"/>
        <v>0</v>
      </c>
      <c r="L50" s="82">
        <v>0</v>
      </c>
      <c r="M50" s="45">
        <f t="shared" si="51"/>
        <v>0</v>
      </c>
      <c r="N50" s="82">
        <v>0</v>
      </c>
      <c r="O50" s="45">
        <f t="shared" si="52"/>
        <v>0</v>
      </c>
      <c r="P50" s="82">
        <v>0</v>
      </c>
      <c r="Q50" s="45">
        <f t="shared" si="53"/>
        <v>0</v>
      </c>
      <c r="R50" s="82">
        <v>0</v>
      </c>
      <c r="S50" s="45">
        <f t="shared" si="54"/>
        <v>0</v>
      </c>
      <c r="T50" s="82">
        <v>0</v>
      </c>
      <c r="U50" s="45">
        <f t="shared" si="55"/>
        <v>0</v>
      </c>
      <c r="V50" s="82">
        <v>0</v>
      </c>
      <c r="W50" s="45">
        <f t="shared" si="56"/>
        <v>0</v>
      </c>
      <c r="X50" s="82">
        <v>0</v>
      </c>
      <c r="Y50" s="45">
        <f t="shared" si="57"/>
        <v>0</v>
      </c>
      <c r="Z50" s="82">
        <v>0</v>
      </c>
      <c r="AA50" s="45">
        <f t="shared" si="58"/>
        <v>0</v>
      </c>
      <c r="AB50" s="82">
        <v>0</v>
      </c>
      <c r="AC50" s="45">
        <f t="shared" si="59"/>
        <v>0</v>
      </c>
      <c r="AD50" s="42">
        <f t="shared" si="60"/>
        <v>0</v>
      </c>
      <c r="AE50" s="46">
        <f t="shared" si="46"/>
        <v>0</v>
      </c>
    </row>
    <row r="51" spans="4:31" ht="15">
      <c r="D51" s="82">
        <v>0</v>
      </c>
      <c r="E51" s="65">
        <f t="shared" si="47"/>
        <v>0</v>
      </c>
      <c r="F51" s="82">
        <v>0</v>
      </c>
      <c r="G51" s="65">
        <f t="shared" si="48"/>
        <v>0</v>
      </c>
      <c r="H51" s="82">
        <v>0</v>
      </c>
      <c r="I51" s="65">
        <f t="shared" si="49"/>
        <v>0</v>
      </c>
      <c r="J51" s="82">
        <v>0</v>
      </c>
      <c r="K51" s="45">
        <f t="shared" si="50"/>
        <v>0</v>
      </c>
      <c r="L51" s="82">
        <v>0</v>
      </c>
      <c r="M51" s="45">
        <f t="shared" si="51"/>
        <v>0</v>
      </c>
      <c r="N51" s="82">
        <v>0</v>
      </c>
      <c r="O51" s="45">
        <f t="shared" si="52"/>
        <v>0</v>
      </c>
      <c r="P51" s="82">
        <v>0</v>
      </c>
      <c r="Q51" s="45">
        <f t="shared" si="53"/>
        <v>0</v>
      </c>
      <c r="R51" s="82">
        <v>0</v>
      </c>
      <c r="S51" s="45">
        <f t="shared" si="54"/>
        <v>0</v>
      </c>
      <c r="T51" s="82">
        <v>0</v>
      </c>
      <c r="U51" s="45">
        <f t="shared" si="55"/>
        <v>0</v>
      </c>
      <c r="V51" s="82">
        <v>0</v>
      </c>
      <c r="W51" s="45">
        <f t="shared" si="56"/>
        <v>0</v>
      </c>
      <c r="X51" s="82">
        <v>0</v>
      </c>
      <c r="Y51" s="45">
        <f t="shared" si="57"/>
        <v>0</v>
      </c>
      <c r="Z51" s="82">
        <v>0</v>
      </c>
      <c r="AA51" s="45">
        <f t="shared" si="58"/>
        <v>0</v>
      </c>
      <c r="AB51" s="82">
        <v>0</v>
      </c>
      <c r="AC51" s="45">
        <f t="shared" si="59"/>
        <v>0</v>
      </c>
      <c r="AD51" s="42">
        <f t="shared" si="60"/>
        <v>0</v>
      </c>
      <c r="AE51" s="46">
        <f t="shared" si="46"/>
        <v>0</v>
      </c>
    </row>
    <row r="52" spans="4:31" ht="15">
      <c r="D52" s="82">
        <v>0</v>
      </c>
      <c r="E52" s="65">
        <f t="shared" si="47"/>
        <v>0</v>
      </c>
      <c r="F52" s="82">
        <v>0</v>
      </c>
      <c r="G52" s="65">
        <f t="shared" si="48"/>
        <v>0</v>
      </c>
      <c r="H52" s="82">
        <v>0</v>
      </c>
      <c r="I52" s="65">
        <f t="shared" si="49"/>
        <v>0</v>
      </c>
      <c r="J52" s="82">
        <v>0</v>
      </c>
      <c r="K52" s="45">
        <f t="shared" si="50"/>
        <v>0</v>
      </c>
      <c r="L52" s="82">
        <v>0</v>
      </c>
      <c r="M52" s="45">
        <f t="shared" si="51"/>
        <v>0</v>
      </c>
      <c r="N52" s="82">
        <v>0</v>
      </c>
      <c r="O52" s="45">
        <f t="shared" si="52"/>
        <v>0</v>
      </c>
      <c r="P52" s="82">
        <v>0</v>
      </c>
      <c r="Q52" s="45">
        <f t="shared" si="53"/>
        <v>0</v>
      </c>
      <c r="R52" s="82">
        <v>0</v>
      </c>
      <c r="S52" s="45">
        <f t="shared" si="54"/>
        <v>0</v>
      </c>
      <c r="T52" s="82">
        <v>0</v>
      </c>
      <c r="U52" s="45">
        <f t="shared" si="55"/>
        <v>0</v>
      </c>
      <c r="V52" s="82">
        <v>0</v>
      </c>
      <c r="W52" s="45">
        <f t="shared" si="56"/>
        <v>0</v>
      </c>
      <c r="X52" s="82">
        <v>0</v>
      </c>
      <c r="Y52" s="45">
        <f t="shared" si="57"/>
        <v>0</v>
      </c>
      <c r="Z52" s="82">
        <v>0</v>
      </c>
      <c r="AA52" s="45">
        <f t="shared" si="58"/>
        <v>0</v>
      </c>
      <c r="AB52" s="82">
        <v>0</v>
      </c>
      <c r="AC52" s="45">
        <f t="shared" si="59"/>
        <v>0</v>
      </c>
      <c r="AD52" s="42">
        <f t="shared" si="60"/>
        <v>0</v>
      </c>
      <c r="AE52" s="46">
        <f t="shared" si="46"/>
        <v>0</v>
      </c>
    </row>
    <row r="53" spans="4:31" ht="15">
      <c r="D53" s="82"/>
      <c r="E53" s="65">
        <f t="shared" si="47"/>
        <v>0</v>
      </c>
      <c r="F53" s="84"/>
      <c r="G53" s="65">
        <f t="shared" si="48"/>
        <v>0</v>
      </c>
      <c r="H53" s="84"/>
      <c r="I53" s="65">
        <f t="shared" si="49"/>
        <v>0</v>
      </c>
      <c r="J53" s="84"/>
      <c r="K53" s="45">
        <f t="shared" si="50"/>
        <v>0</v>
      </c>
      <c r="L53" s="84"/>
      <c r="M53" s="45">
        <f t="shared" si="51"/>
        <v>0</v>
      </c>
      <c r="N53" s="85"/>
      <c r="O53" s="45">
        <f t="shared" si="52"/>
        <v>0</v>
      </c>
      <c r="P53" s="85"/>
      <c r="Q53" s="45">
        <f t="shared" si="53"/>
        <v>0</v>
      </c>
      <c r="R53" s="85"/>
      <c r="S53" s="45">
        <f t="shared" si="54"/>
        <v>0</v>
      </c>
      <c r="T53" s="85"/>
      <c r="U53" s="45">
        <f t="shared" si="55"/>
        <v>0</v>
      </c>
      <c r="V53" s="85"/>
      <c r="W53" s="45">
        <f t="shared" si="56"/>
        <v>0</v>
      </c>
      <c r="X53" s="85"/>
      <c r="Y53" s="45">
        <f t="shared" si="57"/>
        <v>0</v>
      </c>
      <c r="Z53" s="85"/>
      <c r="AA53" s="45">
        <f t="shared" si="58"/>
        <v>0</v>
      </c>
      <c r="AB53" s="85"/>
      <c r="AC53" s="45">
        <f t="shared" si="59"/>
        <v>0</v>
      </c>
      <c r="AD53" s="42"/>
      <c r="AE53" s="46"/>
    </row>
    <row r="54" spans="1:31" ht="15.75" thickBot="1">
      <c r="A54" s="49" t="s">
        <v>33</v>
      </c>
      <c r="B54" s="50"/>
      <c r="C54" s="54"/>
      <c r="D54" s="83">
        <f>SUM(D46:D53)</f>
        <v>15</v>
      </c>
      <c r="E54" s="62">
        <f>SUM(E46:E53)</f>
        <v>250</v>
      </c>
      <c r="F54" s="83">
        <f>SUM(F46:F52)</f>
        <v>15</v>
      </c>
      <c r="G54" s="62">
        <f>SUM(G46:G53)</f>
        <v>200</v>
      </c>
      <c r="H54" s="83">
        <f>SUM(H46:H53)</f>
        <v>10</v>
      </c>
      <c r="I54" s="62">
        <f>SUM(I46:I53)</f>
        <v>150</v>
      </c>
      <c r="J54" s="83">
        <f>SUM(J46:J53)</f>
        <v>25</v>
      </c>
      <c r="K54" s="62">
        <f>SUM(K46:K53)</f>
        <v>350</v>
      </c>
      <c r="L54" s="83">
        <f>SUM(L46:L53)</f>
        <v>15</v>
      </c>
      <c r="M54" s="62">
        <f>SUM(M46:M53)</f>
        <v>200</v>
      </c>
      <c r="N54" s="83">
        <f>SUM(N46:N53)</f>
        <v>10</v>
      </c>
      <c r="O54" s="62">
        <f>SUM(O46:O53)</f>
        <v>150</v>
      </c>
      <c r="P54" s="83">
        <f>SUM(P46:P53)</f>
        <v>20</v>
      </c>
      <c r="Q54" s="53">
        <f>SUM(Q46:Q53)</f>
        <v>300</v>
      </c>
      <c r="R54" s="83">
        <f>SUM(R46:R53)</f>
        <v>20</v>
      </c>
      <c r="S54" s="53">
        <f>SUM(S46:S53)</f>
        <v>300</v>
      </c>
      <c r="T54" s="83">
        <f>SUM(T46:T53)</f>
        <v>25</v>
      </c>
      <c r="U54" s="53">
        <f>SUM(U46:U53)</f>
        <v>400</v>
      </c>
      <c r="V54" s="83">
        <f>SUM(V46:V53)</f>
        <v>0</v>
      </c>
      <c r="W54" s="53">
        <f>SUM(W46:W53)</f>
        <v>0</v>
      </c>
      <c r="X54" s="83">
        <f>SUM(X46:X53)</f>
        <v>0</v>
      </c>
      <c r="Y54" s="53">
        <f>SUM(Y46:Y53)</f>
        <v>0</v>
      </c>
      <c r="Z54" s="83">
        <f>SUM(Z46:Z53)</f>
        <v>45</v>
      </c>
      <c r="AA54" s="53">
        <f>SUM(AA46:AA53)</f>
        <v>700</v>
      </c>
      <c r="AB54" s="83">
        <f>SUM(AB46:AB53)</f>
        <v>0</v>
      </c>
      <c r="AC54" s="53">
        <f>SUM(AC46:AC53)</f>
        <v>0</v>
      </c>
      <c r="AD54" s="52"/>
      <c r="AE54" s="53">
        <f>SUM(AE46:AE53)</f>
        <v>3000</v>
      </c>
    </row>
    <row r="55" ht="15.75" thickTop="1"/>
    <row r="57" spans="1:3" ht="15.75">
      <c r="A57" s="31" t="s">
        <v>22</v>
      </c>
      <c r="B57" s="20"/>
      <c r="C57" s="20"/>
    </row>
    <row r="58" spans="1:31" ht="15">
      <c r="A58" s="21"/>
      <c r="B58" s="21"/>
      <c r="C58" s="21"/>
      <c r="D58" s="26" t="s">
        <v>15</v>
      </c>
      <c r="E58" s="29" t="s">
        <v>1</v>
      </c>
      <c r="F58" s="26" t="s">
        <v>15</v>
      </c>
      <c r="G58" s="29" t="s">
        <v>39</v>
      </c>
      <c r="H58" s="26" t="s">
        <v>15</v>
      </c>
      <c r="I58" s="29" t="s">
        <v>40</v>
      </c>
      <c r="J58" s="26" t="s">
        <v>15</v>
      </c>
      <c r="K58" s="27" t="s">
        <v>41</v>
      </c>
      <c r="L58" s="26" t="s">
        <v>15</v>
      </c>
      <c r="M58" s="27" t="s">
        <v>42</v>
      </c>
      <c r="N58" s="26" t="s">
        <v>15</v>
      </c>
      <c r="O58" s="27" t="s">
        <v>43</v>
      </c>
      <c r="P58" s="26" t="s">
        <v>15</v>
      </c>
      <c r="Q58" s="27" t="s">
        <v>44</v>
      </c>
      <c r="R58" s="26" t="s">
        <v>15</v>
      </c>
      <c r="S58" s="27" t="s">
        <v>45</v>
      </c>
      <c r="T58" s="26" t="s">
        <v>15</v>
      </c>
      <c r="U58" s="27" t="s">
        <v>46</v>
      </c>
      <c r="V58" s="26" t="s">
        <v>15</v>
      </c>
      <c r="W58" s="27" t="s">
        <v>47</v>
      </c>
      <c r="X58" s="26" t="s">
        <v>15</v>
      </c>
      <c r="Y58" s="27" t="s">
        <v>48</v>
      </c>
      <c r="Z58" s="26" t="s">
        <v>15</v>
      </c>
      <c r="AA58" s="27" t="s">
        <v>49</v>
      </c>
      <c r="AB58" s="26" t="s">
        <v>15</v>
      </c>
      <c r="AC58" s="27" t="s">
        <v>50</v>
      </c>
      <c r="AD58" s="28" t="s">
        <v>33</v>
      </c>
      <c r="AE58" s="27"/>
    </row>
    <row r="59" spans="1:31" ht="15">
      <c r="A59" s="11" t="s">
        <v>20</v>
      </c>
      <c r="B59" s="11" t="s">
        <v>4</v>
      </c>
      <c r="C59" s="11" t="s">
        <v>64</v>
      </c>
      <c r="D59" s="41" t="s">
        <v>3</v>
      </c>
      <c r="E59" s="44" t="s">
        <v>4</v>
      </c>
      <c r="F59" s="41" t="s">
        <v>3</v>
      </c>
      <c r="G59" s="44" t="s">
        <v>4</v>
      </c>
      <c r="H59" s="41" t="s">
        <v>3</v>
      </c>
      <c r="I59" s="44" t="s">
        <v>4</v>
      </c>
      <c r="J59" s="41" t="s">
        <v>3</v>
      </c>
      <c r="K59" s="44" t="s">
        <v>4</v>
      </c>
      <c r="L59" s="41" t="s">
        <v>3</v>
      </c>
      <c r="M59" s="44" t="s">
        <v>4</v>
      </c>
      <c r="N59" s="41" t="s">
        <v>3</v>
      </c>
      <c r="O59" s="44" t="s">
        <v>4</v>
      </c>
      <c r="P59" s="41" t="s">
        <v>3</v>
      </c>
      <c r="Q59" s="44" t="s">
        <v>4</v>
      </c>
      <c r="R59" s="41" t="s">
        <v>3</v>
      </c>
      <c r="S59" s="44" t="s">
        <v>4</v>
      </c>
      <c r="T59" s="41" t="s">
        <v>3</v>
      </c>
      <c r="U59" s="44" t="s">
        <v>4</v>
      </c>
      <c r="V59" s="41" t="s">
        <v>3</v>
      </c>
      <c r="W59" s="44" t="s">
        <v>4</v>
      </c>
      <c r="X59" s="41" t="s">
        <v>3</v>
      </c>
      <c r="Y59" s="44" t="s">
        <v>4</v>
      </c>
      <c r="Z59" s="41" t="s">
        <v>3</v>
      </c>
      <c r="AA59" s="44" t="s">
        <v>4</v>
      </c>
      <c r="AB59" s="41" t="s">
        <v>3</v>
      </c>
      <c r="AC59" s="44" t="s">
        <v>4</v>
      </c>
      <c r="AD59" s="47" t="s">
        <v>3</v>
      </c>
      <c r="AE59" s="48" t="s">
        <v>4</v>
      </c>
    </row>
    <row r="60" spans="1:31" ht="15">
      <c r="A60" t="s">
        <v>63</v>
      </c>
      <c r="C60" s="39">
        <v>250000</v>
      </c>
      <c r="D60" s="82">
        <v>5</v>
      </c>
      <c r="E60" s="45">
        <f>D60*$C60/100</f>
        <v>12500</v>
      </c>
      <c r="F60" s="82">
        <v>5</v>
      </c>
      <c r="G60" s="45">
        <f>F60*$C60/100</f>
        <v>12500</v>
      </c>
      <c r="H60" s="82">
        <v>5</v>
      </c>
      <c r="I60" s="45">
        <f>H60*$C60/100</f>
        <v>12500</v>
      </c>
      <c r="J60" s="82">
        <v>5</v>
      </c>
      <c r="K60" s="45">
        <f>J60*$C60/100</f>
        <v>12500</v>
      </c>
      <c r="L60" s="82">
        <v>5</v>
      </c>
      <c r="M60" s="45">
        <f>L60*$C60/100</f>
        <v>12500</v>
      </c>
      <c r="N60" s="82">
        <v>5</v>
      </c>
      <c r="O60" s="45">
        <f>N60*$C60/100</f>
        <v>12500</v>
      </c>
      <c r="P60" s="82">
        <v>5</v>
      </c>
      <c r="Q60" s="45">
        <f>P60*$C60/100</f>
        <v>12500</v>
      </c>
      <c r="R60" s="82">
        <v>5</v>
      </c>
      <c r="S60" s="45">
        <f>R60*$C60/100</f>
        <v>12500</v>
      </c>
      <c r="T60" s="82">
        <v>5</v>
      </c>
      <c r="U60" s="45">
        <f>T60*$C60/100</f>
        <v>12500</v>
      </c>
      <c r="V60" s="82">
        <v>5</v>
      </c>
      <c r="W60" s="45">
        <f>V60*$C60/100</f>
        <v>12500</v>
      </c>
      <c r="X60" s="82">
        <v>5</v>
      </c>
      <c r="Y60" s="45">
        <f>X60*$C60/100</f>
        <v>12500</v>
      </c>
      <c r="Z60" s="82">
        <v>5</v>
      </c>
      <c r="AA60" s="45">
        <f>Z60*$C60/100</f>
        <v>12500</v>
      </c>
      <c r="AB60" s="82">
        <v>40</v>
      </c>
      <c r="AC60" s="45">
        <f>AB60*$C60/100</f>
        <v>100000</v>
      </c>
      <c r="AD60" s="42">
        <f>D60+F60+H60+J60+L60+N60+P60+R60+T60+V60+X60+Z60+AB60</f>
        <v>100</v>
      </c>
      <c r="AE60" s="46">
        <f aca="true" t="shared" si="61" ref="AE60:AE66">AD60*C60/100</f>
        <v>250000</v>
      </c>
    </row>
    <row r="61" spans="1:31" ht="15">
      <c r="A61" t="s">
        <v>65</v>
      </c>
      <c r="C61" s="39">
        <v>15000</v>
      </c>
      <c r="D61" s="82">
        <v>10</v>
      </c>
      <c r="E61" s="45">
        <f aca="true" t="shared" si="62" ref="E61:E67">D61*$C61/100</f>
        <v>1500</v>
      </c>
      <c r="F61" s="82">
        <v>5</v>
      </c>
      <c r="G61" s="45">
        <f aca="true" t="shared" si="63" ref="G61:G67">F61*$C61/100</f>
        <v>750</v>
      </c>
      <c r="H61" s="82">
        <v>5</v>
      </c>
      <c r="I61" s="45">
        <f aca="true" t="shared" si="64" ref="I61:I67">H61*$C61/100</f>
        <v>750</v>
      </c>
      <c r="J61" s="82">
        <v>10</v>
      </c>
      <c r="K61" s="45">
        <f aca="true" t="shared" si="65" ref="K61:K67">J61*$C61/100</f>
        <v>1500</v>
      </c>
      <c r="L61" s="82">
        <v>5</v>
      </c>
      <c r="M61" s="45">
        <f aca="true" t="shared" si="66" ref="M61:M67">L61*$C61/100</f>
        <v>750</v>
      </c>
      <c r="N61" s="82">
        <v>5</v>
      </c>
      <c r="O61" s="45">
        <f aca="true" t="shared" si="67" ref="O61:O67">N61*$C61/100</f>
        <v>750</v>
      </c>
      <c r="P61" s="82">
        <v>10</v>
      </c>
      <c r="Q61" s="45">
        <f aca="true" t="shared" si="68" ref="Q61:Q67">P61*$C61/100</f>
        <v>1500</v>
      </c>
      <c r="R61" s="82">
        <v>10</v>
      </c>
      <c r="S61" s="45">
        <f aca="true" t="shared" si="69" ref="S61:S67">R61*$C61/100</f>
        <v>1500</v>
      </c>
      <c r="T61" s="82">
        <v>10</v>
      </c>
      <c r="U61" s="45">
        <f aca="true" t="shared" si="70" ref="U61:U67">T61*$C61/100</f>
        <v>1500</v>
      </c>
      <c r="V61" s="82">
        <v>10</v>
      </c>
      <c r="W61" s="45">
        <f aca="true" t="shared" si="71" ref="W61:W67">V61*$C61/100</f>
        <v>1500</v>
      </c>
      <c r="X61" s="82">
        <v>10</v>
      </c>
      <c r="Y61" s="45">
        <f aca="true" t="shared" si="72" ref="Y61:Y67">X61*$C61/100</f>
        <v>1500</v>
      </c>
      <c r="Z61" s="82">
        <v>5</v>
      </c>
      <c r="AA61" s="45">
        <f aca="true" t="shared" si="73" ref="AA61:AA67">Z61*$C61/100</f>
        <v>750</v>
      </c>
      <c r="AB61" s="82">
        <v>5</v>
      </c>
      <c r="AC61" s="45">
        <f aca="true" t="shared" si="74" ref="AC61:AC67">AB61*$C61/100</f>
        <v>750</v>
      </c>
      <c r="AD61" s="42">
        <f aca="true" t="shared" si="75" ref="AD61:AD66">D61+F61+H61+J61+L61+N61+P61+R61+T61+V61+X61+Z61+AB61</f>
        <v>100</v>
      </c>
      <c r="AE61" s="46">
        <f t="shared" si="61"/>
        <v>15000</v>
      </c>
    </row>
    <row r="62" spans="3:31" ht="15">
      <c r="C62" s="39"/>
      <c r="D62" s="82">
        <v>0</v>
      </c>
      <c r="E62" s="45">
        <f t="shared" si="62"/>
        <v>0</v>
      </c>
      <c r="F62" s="82">
        <v>0</v>
      </c>
      <c r="G62" s="45">
        <f t="shared" si="63"/>
        <v>0</v>
      </c>
      <c r="H62" s="82">
        <v>0</v>
      </c>
      <c r="I62" s="45">
        <f t="shared" si="64"/>
        <v>0</v>
      </c>
      <c r="J62" s="82">
        <v>0</v>
      </c>
      <c r="K62" s="45">
        <f t="shared" si="65"/>
        <v>0</v>
      </c>
      <c r="L62" s="82">
        <v>0</v>
      </c>
      <c r="M62" s="45">
        <f t="shared" si="66"/>
        <v>0</v>
      </c>
      <c r="N62" s="82">
        <v>0</v>
      </c>
      <c r="O62" s="45">
        <f t="shared" si="67"/>
        <v>0</v>
      </c>
      <c r="P62" s="82">
        <v>0</v>
      </c>
      <c r="Q62" s="45">
        <f t="shared" si="68"/>
        <v>0</v>
      </c>
      <c r="R62" s="82">
        <v>0</v>
      </c>
      <c r="S62" s="45">
        <f t="shared" si="69"/>
        <v>0</v>
      </c>
      <c r="T62" s="82">
        <v>0</v>
      </c>
      <c r="U62" s="45">
        <f t="shared" si="70"/>
        <v>0</v>
      </c>
      <c r="V62" s="82">
        <v>0</v>
      </c>
      <c r="W62" s="45">
        <f t="shared" si="71"/>
        <v>0</v>
      </c>
      <c r="X62" s="82">
        <v>0</v>
      </c>
      <c r="Y62" s="45">
        <f t="shared" si="72"/>
        <v>0</v>
      </c>
      <c r="Z62" s="82">
        <v>0</v>
      </c>
      <c r="AA62" s="45">
        <f t="shared" si="73"/>
        <v>0</v>
      </c>
      <c r="AB62" s="82">
        <v>0</v>
      </c>
      <c r="AC62" s="45">
        <f t="shared" si="74"/>
        <v>0</v>
      </c>
      <c r="AD62" s="42">
        <f t="shared" si="75"/>
        <v>0</v>
      </c>
      <c r="AE62" s="46">
        <f t="shared" si="61"/>
        <v>0</v>
      </c>
    </row>
    <row r="63" spans="3:31" ht="15">
      <c r="C63" s="39"/>
      <c r="D63" s="82">
        <v>0</v>
      </c>
      <c r="E63" s="45">
        <f t="shared" si="62"/>
        <v>0</v>
      </c>
      <c r="F63" s="82">
        <v>0</v>
      </c>
      <c r="G63" s="45">
        <f t="shared" si="63"/>
        <v>0</v>
      </c>
      <c r="H63" s="82">
        <v>0</v>
      </c>
      <c r="I63" s="45">
        <f t="shared" si="64"/>
        <v>0</v>
      </c>
      <c r="J63" s="82">
        <v>0</v>
      </c>
      <c r="K63" s="45">
        <f t="shared" si="65"/>
        <v>0</v>
      </c>
      <c r="L63" s="82">
        <v>0</v>
      </c>
      <c r="M63" s="45">
        <f t="shared" si="66"/>
        <v>0</v>
      </c>
      <c r="N63" s="82">
        <v>0</v>
      </c>
      <c r="O63" s="45">
        <f t="shared" si="67"/>
        <v>0</v>
      </c>
      <c r="P63" s="82">
        <v>0</v>
      </c>
      <c r="Q63" s="45">
        <f t="shared" si="68"/>
        <v>0</v>
      </c>
      <c r="R63" s="82">
        <v>0</v>
      </c>
      <c r="S63" s="45">
        <f t="shared" si="69"/>
        <v>0</v>
      </c>
      <c r="T63" s="82">
        <v>0</v>
      </c>
      <c r="U63" s="45">
        <f t="shared" si="70"/>
        <v>0</v>
      </c>
      <c r="V63" s="82">
        <v>0</v>
      </c>
      <c r="W63" s="45">
        <f t="shared" si="71"/>
        <v>0</v>
      </c>
      <c r="X63" s="82">
        <v>0</v>
      </c>
      <c r="Y63" s="45">
        <f t="shared" si="72"/>
        <v>0</v>
      </c>
      <c r="Z63" s="82">
        <v>0</v>
      </c>
      <c r="AA63" s="45">
        <f t="shared" si="73"/>
        <v>0</v>
      </c>
      <c r="AB63" s="82">
        <v>0</v>
      </c>
      <c r="AC63" s="45">
        <f t="shared" si="74"/>
        <v>0</v>
      </c>
      <c r="AD63" s="42">
        <f t="shared" si="75"/>
        <v>0</v>
      </c>
      <c r="AE63" s="46">
        <f t="shared" si="61"/>
        <v>0</v>
      </c>
    </row>
    <row r="64" spans="3:31" ht="15">
      <c r="C64" s="39"/>
      <c r="D64" s="82">
        <v>0</v>
      </c>
      <c r="E64" s="45">
        <f t="shared" si="62"/>
        <v>0</v>
      </c>
      <c r="F64" s="82">
        <v>0</v>
      </c>
      <c r="G64" s="45">
        <f t="shared" si="63"/>
        <v>0</v>
      </c>
      <c r="H64" s="82">
        <v>0</v>
      </c>
      <c r="I64" s="45">
        <f t="shared" si="64"/>
        <v>0</v>
      </c>
      <c r="J64" s="82">
        <v>0</v>
      </c>
      <c r="K64" s="45">
        <f t="shared" si="65"/>
        <v>0</v>
      </c>
      <c r="L64" s="82">
        <v>0</v>
      </c>
      <c r="M64" s="45">
        <f t="shared" si="66"/>
        <v>0</v>
      </c>
      <c r="N64" s="82">
        <v>0</v>
      </c>
      <c r="O64" s="45">
        <f t="shared" si="67"/>
        <v>0</v>
      </c>
      <c r="P64" s="82">
        <v>0</v>
      </c>
      <c r="Q64" s="45">
        <f t="shared" si="68"/>
        <v>0</v>
      </c>
      <c r="R64" s="82">
        <v>0</v>
      </c>
      <c r="S64" s="45">
        <f t="shared" si="69"/>
        <v>0</v>
      </c>
      <c r="T64" s="82">
        <v>0</v>
      </c>
      <c r="U64" s="45">
        <f t="shared" si="70"/>
        <v>0</v>
      </c>
      <c r="V64" s="82">
        <v>0</v>
      </c>
      <c r="W64" s="45">
        <f t="shared" si="71"/>
        <v>0</v>
      </c>
      <c r="X64" s="82">
        <v>0</v>
      </c>
      <c r="Y64" s="45">
        <f t="shared" si="72"/>
        <v>0</v>
      </c>
      <c r="Z64" s="82">
        <v>0</v>
      </c>
      <c r="AA64" s="45">
        <f t="shared" si="73"/>
        <v>0</v>
      </c>
      <c r="AB64" s="82">
        <v>0</v>
      </c>
      <c r="AC64" s="45">
        <f t="shared" si="74"/>
        <v>0</v>
      </c>
      <c r="AD64" s="42">
        <f t="shared" si="75"/>
        <v>0</v>
      </c>
      <c r="AE64" s="46">
        <f t="shared" si="61"/>
        <v>0</v>
      </c>
    </row>
    <row r="65" spans="3:31" ht="15">
      <c r="C65" s="39"/>
      <c r="D65" s="82">
        <v>0</v>
      </c>
      <c r="E65" s="45">
        <f t="shared" si="62"/>
        <v>0</v>
      </c>
      <c r="F65" s="82">
        <v>0</v>
      </c>
      <c r="G65" s="45">
        <f t="shared" si="63"/>
        <v>0</v>
      </c>
      <c r="H65" s="82">
        <v>0</v>
      </c>
      <c r="I65" s="45">
        <f t="shared" si="64"/>
        <v>0</v>
      </c>
      <c r="J65" s="82">
        <v>0</v>
      </c>
      <c r="K65" s="45">
        <f t="shared" si="65"/>
        <v>0</v>
      </c>
      <c r="L65" s="82">
        <v>0</v>
      </c>
      <c r="M65" s="45">
        <f t="shared" si="66"/>
        <v>0</v>
      </c>
      <c r="N65" s="82">
        <v>0</v>
      </c>
      <c r="O65" s="45">
        <f t="shared" si="67"/>
        <v>0</v>
      </c>
      <c r="P65" s="82">
        <v>0</v>
      </c>
      <c r="Q65" s="45">
        <f t="shared" si="68"/>
        <v>0</v>
      </c>
      <c r="R65" s="82">
        <v>0</v>
      </c>
      <c r="S65" s="45">
        <f t="shared" si="69"/>
        <v>0</v>
      </c>
      <c r="T65" s="82">
        <v>0</v>
      </c>
      <c r="U65" s="45">
        <f t="shared" si="70"/>
        <v>0</v>
      </c>
      <c r="V65" s="82">
        <v>0</v>
      </c>
      <c r="W65" s="45">
        <f t="shared" si="71"/>
        <v>0</v>
      </c>
      <c r="X65" s="82">
        <v>0</v>
      </c>
      <c r="Y65" s="45">
        <f t="shared" si="72"/>
        <v>0</v>
      </c>
      <c r="Z65" s="82">
        <v>0</v>
      </c>
      <c r="AA65" s="45">
        <f t="shared" si="73"/>
        <v>0</v>
      </c>
      <c r="AB65" s="82">
        <v>0</v>
      </c>
      <c r="AC65" s="45">
        <f t="shared" si="74"/>
        <v>0</v>
      </c>
      <c r="AD65" s="42">
        <f t="shared" si="75"/>
        <v>0</v>
      </c>
      <c r="AE65" s="46">
        <f t="shared" si="61"/>
        <v>0</v>
      </c>
    </row>
    <row r="66" spans="3:31" ht="15">
      <c r="C66" s="39"/>
      <c r="D66" s="82">
        <v>0</v>
      </c>
      <c r="E66" s="45">
        <f t="shared" si="62"/>
        <v>0</v>
      </c>
      <c r="F66" s="82">
        <v>0</v>
      </c>
      <c r="G66" s="45">
        <f t="shared" si="63"/>
        <v>0</v>
      </c>
      <c r="H66" s="82">
        <v>0</v>
      </c>
      <c r="I66" s="45">
        <f t="shared" si="64"/>
        <v>0</v>
      </c>
      <c r="J66" s="82">
        <v>0</v>
      </c>
      <c r="K66" s="45">
        <f t="shared" si="65"/>
        <v>0</v>
      </c>
      <c r="L66" s="82">
        <v>0</v>
      </c>
      <c r="M66" s="45">
        <f t="shared" si="66"/>
        <v>0</v>
      </c>
      <c r="N66" s="82">
        <v>0</v>
      </c>
      <c r="O66" s="45">
        <f t="shared" si="67"/>
        <v>0</v>
      </c>
      <c r="P66" s="82">
        <v>0</v>
      </c>
      <c r="Q66" s="45">
        <f t="shared" si="68"/>
        <v>0</v>
      </c>
      <c r="R66" s="82">
        <v>0</v>
      </c>
      <c r="S66" s="45">
        <f t="shared" si="69"/>
        <v>0</v>
      </c>
      <c r="T66" s="82">
        <v>0</v>
      </c>
      <c r="U66" s="45">
        <f t="shared" si="70"/>
        <v>0</v>
      </c>
      <c r="V66" s="82">
        <v>0</v>
      </c>
      <c r="W66" s="45">
        <f t="shared" si="71"/>
        <v>0</v>
      </c>
      <c r="X66" s="82">
        <v>0</v>
      </c>
      <c r="Y66" s="45">
        <f t="shared" si="72"/>
        <v>0</v>
      </c>
      <c r="Z66" s="82">
        <v>0</v>
      </c>
      <c r="AA66" s="45">
        <f t="shared" si="73"/>
        <v>0</v>
      </c>
      <c r="AB66" s="82">
        <v>0</v>
      </c>
      <c r="AC66" s="45">
        <f t="shared" si="74"/>
        <v>0</v>
      </c>
      <c r="AD66" s="42">
        <f t="shared" si="75"/>
        <v>0</v>
      </c>
      <c r="AE66" s="46">
        <f t="shared" si="61"/>
        <v>0</v>
      </c>
    </row>
    <row r="67" spans="3:31" ht="15">
      <c r="C67" s="39"/>
      <c r="D67" s="82"/>
      <c r="E67" s="45">
        <f t="shared" si="62"/>
        <v>0</v>
      </c>
      <c r="F67" s="84"/>
      <c r="G67" s="45">
        <f t="shared" si="63"/>
        <v>0</v>
      </c>
      <c r="H67" s="84"/>
      <c r="I67" s="45">
        <f t="shared" si="64"/>
        <v>0</v>
      </c>
      <c r="J67" s="84"/>
      <c r="K67" s="45">
        <f t="shared" si="65"/>
        <v>0</v>
      </c>
      <c r="L67" s="84"/>
      <c r="M67" s="45">
        <f t="shared" si="66"/>
        <v>0</v>
      </c>
      <c r="N67" s="85"/>
      <c r="O67" s="45">
        <f t="shared" si="67"/>
        <v>0</v>
      </c>
      <c r="P67" s="85"/>
      <c r="Q67" s="45">
        <f t="shared" si="68"/>
        <v>0</v>
      </c>
      <c r="R67" s="85"/>
      <c r="S67" s="45">
        <f t="shared" si="69"/>
        <v>0</v>
      </c>
      <c r="T67" s="85"/>
      <c r="U67" s="45">
        <f t="shared" si="70"/>
        <v>0</v>
      </c>
      <c r="V67" s="85"/>
      <c r="W67" s="45">
        <f t="shared" si="71"/>
        <v>0</v>
      </c>
      <c r="X67" s="85"/>
      <c r="Y67" s="45">
        <f t="shared" si="72"/>
        <v>0</v>
      </c>
      <c r="Z67" s="85"/>
      <c r="AA67" s="45">
        <f t="shared" si="73"/>
        <v>0</v>
      </c>
      <c r="AB67" s="85"/>
      <c r="AC67" s="45">
        <f t="shared" si="74"/>
        <v>0</v>
      </c>
      <c r="AD67" s="42"/>
      <c r="AE67" s="46"/>
    </row>
    <row r="68" spans="1:31" ht="15.75" thickBot="1">
      <c r="A68" s="49" t="s">
        <v>33</v>
      </c>
      <c r="B68" s="50"/>
      <c r="C68" s="62"/>
      <c r="D68" s="83">
        <f>SUM(D60:D67)</f>
        <v>15</v>
      </c>
      <c r="E68" s="62">
        <f>SUM(E60:E67)</f>
        <v>14000</v>
      </c>
      <c r="F68" s="83">
        <f>SUM(F60:F66)</f>
        <v>10</v>
      </c>
      <c r="G68" s="62">
        <f>SUM(G60:G67)</f>
        <v>13250</v>
      </c>
      <c r="H68" s="83">
        <f>SUM(H60:H67)</f>
        <v>10</v>
      </c>
      <c r="I68" s="62">
        <f>SUM(I60:I67)</f>
        <v>13250</v>
      </c>
      <c r="J68" s="83">
        <f>SUM(J60:J67)</f>
        <v>15</v>
      </c>
      <c r="K68" s="62">
        <f>SUM(K60:K67)</f>
        <v>14000</v>
      </c>
      <c r="L68" s="83">
        <f>SUM(L60:L67)</f>
        <v>10</v>
      </c>
      <c r="M68" s="62">
        <f>SUM(M60:M67)</f>
        <v>13250</v>
      </c>
      <c r="N68" s="83">
        <f>SUM(N60:N67)</f>
        <v>10</v>
      </c>
      <c r="O68" s="62">
        <f>SUM(O60:O67)</f>
        <v>13250</v>
      </c>
      <c r="P68" s="83">
        <f>SUM(P60:P67)</f>
        <v>15</v>
      </c>
      <c r="Q68" s="53">
        <f>SUM(Q60:Q67)</f>
        <v>14000</v>
      </c>
      <c r="R68" s="83">
        <f>SUM(R60:R67)</f>
        <v>15</v>
      </c>
      <c r="S68" s="53">
        <f>SUM(S60:S67)</f>
        <v>14000</v>
      </c>
      <c r="T68" s="83">
        <f>SUM(T60:T67)</f>
        <v>15</v>
      </c>
      <c r="U68" s="53">
        <f>SUM(U60:U67)</f>
        <v>14000</v>
      </c>
      <c r="V68" s="83">
        <f>SUM(V60:V67)</f>
        <v>15</v>
      </c>
      <c r="W68" s="53">
        <f>SUM(W60:W67)</f>
        <v>14000</v>
      </c>
      <c r="X68" s="83">
        <f>SUM(X60:X67)</f>
        <v>15</v>
      </c>
      <c r="Y68" s="53">
        <f>SUM(Y60:Y67)</f>
        <v>14000</v>
      </c>
      <c r="Z68" s="83">
        <f>SUM(Z60:Z67)</f>
        <v>10</v>
      </c>
      <c r="AA68" s="53">
        <f>SUM(AA60:AA67)</f>
        <v>13250</v>
      </c>
      <c r="AB68" s="83">
        <f>SUM(AB60:AB67)</f>
        <v>45</v>
      </c>
      <c r="AC68" s="53">
        <f>SUM(AC60:AC67)</f>
        <v>100750</v>
      </c>
      <c r="AD68" s="52"/>
      <c r="AE68" s="53">
        <f>SUM(AE60:AE67)</f>
        <v>265000</v>
      </c>
    </row>
    <row r="69" ht="15.75" thickTop="1"/>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1:H24"/>
  <sheetViews>
    <sheetView zoomScalePageLayoutView="0" workbookViewId="0" topLeftCell="A1">
      <selection activeCell="G3" sqref="G3"/>
    </sheetView>
  </sheetViews>
  <sheetFormatPr defaultColWidth="9.140625" defaultRowHeight="15"/>
  <cols>
    <col min="1" max="1" width="3.00390625" style="0" customWidth="1"/>
    <col min="2" max="2" width="24.421875" style="0" bestFit="1" customWidth="1"/>
    <col min="3" max="3" width="13.00390625" style="0" customWidth="1"/>
    <col min="4" max="4" width="11.7109375" style="0" customWidth="1"/>
    <col min="6" max="6" width="16.00390625" style="0" bestFit="1" customWidth="1"/>
    <col min="7" max="7" width="19.57421875" style="0" bestFit="1" customWidth="1"/>
    <col min="8" max="8" width="12.28125" style="0" customWidth="1"/>
  </cols>
  <sheetData>
    <row r="1" spans="4:6" ht="15.75" thickBot="1">
      <c r="D1" s="108" t="s">
        <v>107</v>
      </c>
      <c r="E1" s="106"/>
      <c r="F1" s="107"/>
    </row>
    <row r="2" spans="1:8" ht="15">
      <c r="A2">
        <v>1</v>
      </c>
      <c r="B2" s="78" t="s">
        <v>74</v>
      </c>
      <c r="C2" s="103" t="s">
        <v>38</v>
      </c>
      <c r="D2" s="105" t="s">
        <v>28</v>
      </c>
      <c r="E2" s="105" t="s">
        <v>29</v>
      </c>
      <c r="F2" s="105" t="s">
        <v>31</v>
      </c>
      <c r="G2" s="104" t="s">
        <v>32</v>
      </c>
      <c r="H2" s="79" t="s">
        <v>33</v>
      </c>
    </row>
    <row r="3" spans="1:8" ht="15">
      <c r="A3">
        <v>2</v>
      </c>
      <c r="B3" s="25" t="str">
        <f>'2.Budget_Items'!A5</f>
        <v>Director</v>
      </c>
      <c r="C3" s="72">
        <f>IF(('2.Budget_Items'!D5*0.07)&gt;=1680,1680,'2.Budget_Items'!D5*0.07)</f>
        <v>1680</v>
      </c>
      <c r="D3" s="94"/>
      <c r="E3" s="73"/>
      <c r="F3" s="73"/>
      <c r="G3" s="94">
        <f>ROUNDUP('2.Budget_Items'!D5*2,-3)*(0.00029*26)</f>
        <v>678.6</v>
      </c>
      <c r="H3" s="94">
        <f>SUM(C3:G3)</f>
        <v>2358.6</v>
      </c>
    </row>
    <row r="4" spans="1:8" ht="15">
      <c r="A4">
        <v>3</v>
      </c>
      <c r="B4" s="25" t="str">
        <f>'2.Budget_Items'!A6</f>
        <v>RS II</v>
      </c>
      <c r="C4" s="72">
        <f>IF(('2.Budget_Items'!D6*0.07)&gt;=1680,1680,'2.Budget_Items'!D6*0.07)</f>
        <v>1680</v>
      </c>
      <c r="D4" s="94"/>
      <c r="E4" s="73">
        <v>7200</v>
      </c>
      <c r="F4" s="73"/>
      <c r="G4" s="94">
        <f>ROUNDUP('2.Budget_Items'!D6*2,-3)*(0.00029*26)</f>
        <v>452.4</v>
      </c>
      <c r="H4" s="94">
        <f aca="true" t="shared" si="0" ref="H4:H16">SUM(C4:G4)</f>
        <v>9332.4</v>
      </c>
    </row>
    <row r="5" spans="1:8" ht="15">
      <c r="A5">
        <v>4</v>
      </c>
      <c r="B5" s="25" t="str">
        <f>'2.Budget_Items'!A7</f>
        <v>GW I</v>
      </c>
      <c r="C5" s="72">
        <f>IF(('2.Budget_Items'!D7*0.07)&gt;=1680,1680,'2.Budget_Items'!D7*0.07)</f>
        <v>1680</v>
      </c>
      <c r="D5" s="94"/>
      <c r="E5" s="73"/>
      <c r="F5" s="73"/>
      <c r="G5" s="94">
        <f>ROUNDUP('2.Budget_Items'!D7*2,-3)*(0.00029*26)</f>
        <v>603.1999999999999</v>
      </c>
      <c r="H5" s="94">
        <f t="shared" si="0"/>
        <v>2283.2</v>
      </c>
    </row>
    <row r="6" spans="1:8" ht="15">
      <c r="A6">
        <v>5</v>
      </c>
      <c r="B6" s="25" t="str">
        <f>'2.Budget_Items'!A8</f>
        <v>AA III</v>
      </c>
      <c r="C6" s="72">
        <f>IF(('2.Budget_Items'!D8*0.07)&gt;=1680,1680,'2.Budget_Items'!D8*0.07)</f>
        <v>840.0000000000001</v>
      </c>
      <c r="D6" s="94"/>
      <c r="E6" s="73"/>
      <c r="F6" s="73"/>
      <c r="G6" s="94">
        <f>ROUNDUP('2.Budget_Items'!D8*2,-3)*(0.00029*26)</f>
        <v>180.96</v>
      </c>
      <c r="H6" s="94">
        <f t="shared" si="0"/>
        <v>1020.9600000000002</v>
      </c>
    </row>
    <row r="7" spans="1:8" ht="15">
      <c r="A7">
        <v>6</v>
      </c>
      <c r="B7" s="25"/>
      <c r="C7" s="72">
        <f>IF(('2.Budget_Items'!D9*0.07)&gt;=1680,1680,'2.Budget_Items'!D9*0.07)</f>
        <v>0</v>
      </c>
      <c r="D7" s="94"/>
      <c r="E7" s="73"/>
      <c r="F7" s="73"/>
      <c r="G7" s="94">
        <f>ROUNDUP('2.Budget_Items'!D9*2,-3)*(0.00029*26)</f>
        <v>0</v>
      </c>
      <c r="H7" s="94">
        <f t="shared" si="0"/>
        <v>0</v>
      </c>
    </row>
    <row r="8" spans="1:8" ht="15">
      <c r="A8">
        <v>7</v>
      </c>
      <c r="B8" s="66"/>
      <c r="C8" s="94">
        <f>IF(('2.Budget_Items'!D10*0.07)&gt;=1680,1680,'2.Budget_Items'!D10*0.07)</f>
        <v>0</v>
      </c>
      <c r="D8" s="94"/>
      <c r="E8" s="73"/>
      <c r="F8" s="73"/>
      <c r="G8" s="94">
        <f>ROUNDUP('2.Budget_Items'!D10*2,-3)*(0.00029*26)</f>
        <v>0</v>
      </c>
      <c r="H8" s="94">
        <f t="shared" si="0"/>
        <v>0</v>
      </c>
    </row>
    <row r="9" spans="1:8" ht="15">
      <c r="A9">
        <v>8</v>
      </c>
      <c r="B9" s="66"/>
      <c r="C9" s="94">
        <f>IF(('2.Budget_Items'!D11*0.07)&gt;=1680,1680,'2.Budget_Items'!D11*0.07)</f>
        <v>0</v>
      </c>
      <c r="D9" s="94"/>
      <c r="E9" s="73"/>
      <c r="F9" s="73"/>
      <c r="G9" s="94">
        <f>ROUNDUP('2.Budget_Items'!D11*2,-3)*(0.00029*26)</f>
        <v>0</v>
      </c>
      <c r="H9" s="94">
        <f t="shared" si="0"/>
        <v>0</v>
      </c>
    </row>
    <row r="10" spans="1:8" ht="15">
      <c r="A10">
        <v>9</v>
      </c>
      <c r="B10" s="66"/>
      <c r="C10" s="94">
        <f>IF(('2.Budget_Items'!D12*0.07)&gt;=1680,1680,'2.Budget_Items'!D12*0.07)</f>
        <v>0</v>
      </c>
      <c r="D10" s="94"/>
      <c r="E10" s="73"/>
      <c r="F10" s="73"/>
      <c r="G10" s="94">
        <f>ROUNDUP('2.Budget_Items'!D12*2,-3)*(0.00029*26)</f>
        <v>0</v>
      </c>
      <c r="H10" s="94">
        <f t="shared" si="0"/>
        <v>0</v>
      </c>
    </row>
    <row r="11" spans="1:8" ht="15">
      <c r="A11">
        <v>10</v>
      </c>
      <c r="B11" s="66"/>
      <c r="C11" s="94"/>
      <c r="D11" s="74"/>
      <c r="E11" s="73"/>
      <c r="F11" s="73"/>
      <c r="G11" s="73"/>
      <c r="H11" s="94">
        <f t="shared" si="0"/>
        <v>0</v>
      </c>
    </row>
    <row r="12" spans="1:8" ht="15">
      <c r="A12">
        <v>11</v>
      </c>
      <c r="B12" s="66"/>
      <c r="C12" s="94"/>
      <c r="D12" s="74"/>
      <c r="E12" s="73"/>
      <c r="F12" s="73"/>
      <c r="G12" s="73"/>
      <c r="H12" s="94">
        <f t="shared" si="0"/>
        <v>0</v>
      </c>
    </row>
    <row r="13" spans="1:8" ht="15">
      <c r="A13">
        <v>12</v>
      </c>
      <c r="B13" s="66"/>
      <c r="C13" s="94"/>
      <c r="D13" s="74"/>
      <c r="E13" s="73"/>
      <c r="F13" s="73"/>
      <c r="G13" s="73"/>
      <c r="H13" s="94">
        <f t="shared" si="0"/>
        <v>0</v>
      </c>
    </row>
    <row r="14" spans="1:8" ht="15">
      <c r="A14">
        <v>13</v>
      </c>
      <c r="B14" s="66"/>
      <c r="C14" s="94"/>
      <c r="D14" s="74"/>
      <c r="E14" s="73"/>
      <c r="F14" s="73"/>
      <c r="G14" s="73"/>
      <c r="H14" s="94">
        <f>SUM(C14:G14)</f>
        <v>0</v>
      </c>
    </row>
    <row r="15" spans="1:8" ht="15">
      <c r="A15">
        <v>14</v>
      </c>
      <c r="B15" s="66"/>
      <c r="C15" s="94"/>
      <c r="D15" s="74"/>
      <c r="E15" s="73"/>
      <c r="F15" s="73"/>
      <c r="G15" s="73"/>
      <c r="H15" s="94">
        <f>SUM(C15:G15)</f>
        <v>0</v>
      </c>
    </row>
    <row r="16" spans="1:8" ht="15">
      <c r="A16">
        <v>15</v>
      </c>
      <c r="B16" s="67"/>
      <c r="C16" s="94"/>
      <c r="D16" s="75"/>
      <c r="E16" s="73"/>
      <c r="F16" s="73"/>
      <c r="G16" s="73"/>
      <c r="H16" s="94">
        <f t="shared" si="0"/>
        <v>0</v>
      </c>
    </row>
    <row r="17" ht="15">
      <c r="B17" s="38"/>
    </row>
    <row r="20" ht="15">
      <c r="B20" s="111" t="s">
        <v>114</v>
      </c>
    </row>
    <row r="21" ht="15">
      <c r="B21" t="s">
        <v>108</v>
      </c>
    </row>
    <row r="22" ht="15">
      <c r="B22" t="s">
        <v>109</v>
      </c>
    </row>
    <row r="23" ht="15">
      <c r="B23" t="s">
        <v>110</v>
      </c>
    </row>
    <row r="24" ht="15">
      <c r="B24" t="s">
        <v>117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1"/>
  </sheetPr>
  <dimension ref="A1:P7"/>
  <sheetViews>
    <sheetView zoomScalePageLayoutView="0" workbookViewId="0" topLeftCell="A1">
      <selection activeCell="F4" sqref="F4"/>
    </sheetView>
  </sheetViews>
  <sheetFormatPr defaultColWidth="9.140625" defaultRowHeight="15"/>
  <cols>
    <col min="1" max="1" width="23.421875" style="0" bestFit="1" customWidth="1"/>
    <col min="10" max="10" width="9.7109375" style="0" bestFit="1" customWidth="1"/>
    <col min="11" max="11" width="11.7109375" style="0" customWidth="1"/>
  </cols>
  <sheetData>
    <row r="1" spans="2:6" ht="15">
      <c r="B1" s="1" t="s">
        <v>91</v>
      </c>
      <c r="F1" s="1" t="s">
        <v>105</v>
      </c>
    </row>
    <row r="2" spans="1:16" ht="15">
      <c r="A2" s="1" t="s">
        <v>92</v>
      </c>
      <c r="B2" s="87" t="s">
        <v>93</v>
      </c>
      <c r="C2" s="87"/>
      <c r="D2" s="87"/>
      <c r="E2" s="1" t="s">
        <v>94</v>
      </c>
      <c r="F2" s="125" t="s">
        <v>95</v>
      </c>
      <c r="G2" s="125"/>
      <c r="H2" s="125"/>
      <c r="I2" s="1" t="s">
        <v>94</v>
      </c>
      <c r="J2" s="1" t="s">
        <v>96</v>
      </c>
      <c r="K2" s="1" t="s">
        <v>97</v>
      </c>
      <c r="L2" s="1" t="s">
        <v>98</v>
      </c>
      <c r="M2" s="1" t="s">
        <v>99</v>
      </c>
      <c r="N2" s="1" t="s">
        <v>100</v>
      </c>
      <c r="O2" s="1" t="s">
        <v>101</v>
      </c>
      <c r="P2" s="1" t="s">
        <v>33</v>
      </c>
    </row>
    <row r="3" spans="1:16" ht="15">
      <c r="A3" t="s">
        <v>102</v>
      </c>
      <c r="B3" t="s">
        <v>103</v>
      </c>
      <c r="C3">
        <v>5</v>
      </c>
      <c r="D3" t="s">
        <v>104</v>
      </c>
      <c r="E3">
        <v>30134</v>
      </c>
      <c r="F3" t="s">
        <v>103</v>
      </c>
      <c r="G3">
        <v>5</v>
      </c>
      <c r="H3" t="s">
        <v>104</v>
      </c>
      <c r="I3">
        <v>31642</v>
      </c>
      <c r="J3" s="88">
        <v>40203</v>
      </c>
      <c r="K3" s="88">
        <v>40568</v>
      </c>
      <c r="L3">
        <v>8</v>
      </c>
      <c r="M3">
        <v>18</v>
      </c>
      <c r="N3" s="89">
        <f>(L3/26)*E3</f>
        <v>9272</v>
      </c>
      <c r="O3" s="89">
        <f>(M3/26)*I3</f>
        <v>21906</v>
      </c>
      <c r="P3">
        <f>SUM(N3:O3)</f>
        <v>31178</v>
      </c>
    </row>
    <row r="4" spans="10:15" ht="15">
      <c r="J4" s="88"/>
      <c r="K4" s="88"/>
      <c r="N4" s="89"/>
      <c r="O4" s="89"/>
    </row>
    <row r="5" spans="10:16" ht="15">
      <c r="J5" s="88"/>
      <c r="K5" s="88"/>
      <c r="N5" s="89"/>
      <c r="O5" s="89"/>
      <c r="P5" s="90"/>
    </row>
    <row r="6" spans="1:16" ht="15">
      <c r="A6" s="5"/>
      <c r="B6" s="5"/>
      <c r="C6" s="5"/>
      <c r="D6" s="5"/>
      <c r="E6" s="5"/>
      <c r="F6" s="5"/>
      <c r="G6" s="5"/>
      <c r="H6" s="5"/>
      <c r="I6" s="5"/>
      <c r="J6" s="5"/>
      <c r="K6" s="5"/>
      <c r="L6" s="5"/>
      <c r="M6" s="5"/>
      <c r="N6" s="89"/>
      <c r="O6" s="89"/>
      <c r="P6" s="90"/>
    </row>
    <row r="7" spans="1:16" ht="15.75" thickBot="1">
      <c r="A7" s="91" t="s">
        <v>33</v>
      </c>
      <c r="B7" s="92"/>
      <c r="C7" s="92"/>
      <c r="D7" s="92"/>
      <c r="E7" s="92">
        <f>SUM(E3:E6)</f>
        <v>30134</v>
      </c>
      <c r="F7" s="92"/>
      <c r="G7" s="92"/>
      <c r="H7" s="92"/>
      <c r="I7" s="92">
        <f>SUM(I3:I6)</f>
        <v>31642</v>
      </c>
      <c r="J7" s="92"/>
      <c r="K7" s="92"/>
      <c r="L7" s="92"/>
      <c r="M7" s="92"/>
      <c r="N7" s="91">
        <f>SUM(N3:N6)</f>
        <v>9272</v>
      </c>
      <c r="O7" s="92">
        <f>SUM(O3:O6)</f>
        <v>21906</v>
      </c>
      <c r="P7" s="93">
        <f>SUM(P3:P6)</f>
        <v>31178</v>
      </c>
    </row>
    <row r="8" ht="15.75" thickTop="1"/>
  </sheetData>
  <sheetProtection/>
  <mergeCells count="1">
    <mergeCell ref="F2:H2"/>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8" tint="-0.24997000396251678"/>
  </sheetPr>
  <dimension ref="B1:I31"/>
  <sheetViews>
    <sheetView tabSelected="1" zoomScalePageLayoutView="0" workbookViewId="0" topLeftCell="A2">
      <selection activeCell="D18" sqref="D18"/>
    </sheetView>
  </sheetViews>
  <sheetFormatPr defaultColWidth="9.140625" defaultRowHeight="15"/>
  <cols>
    <col min="1" max="1" width="2.8515625" style="0" customWidth="1"/>
    <col min="2" max="2" width="12.00390625" style="0" customWidth="1"/>
    <col min="3" max="3" width="15.7109375" style="0" customWidth="1"/>
    <col min="4" max="4" width="15.140625" style="0" customWidth="1"/>
    <col min="5" max="5" width="16.7109375" style="0" customWidth="1"/>
    <col min="6" max="6" width="15.140625" style="0" customWidth="1"/>
    <col min="7" max="7" width="15.421875" style="0" customWidth="1"/>
    <col min="8" max="8" width="17.28125" style="0" customWidth="1"/>
  </cols>
  <sheetData>
    <row r="1" spans="2:9" ht="15">
      <c r="B1" s="3"/>
      <c r="C1" s="22" t="s">
        <v>55</v>
      </c>
      <c r="D1" s="23"/>
      <c r="E1" s="24"/>
      <c r="F1" s="4"/>
      <c r="G1" s="4"/>
      <c r="H1" s="4"/>
      <c r="I1" s="4"/>
    </row>
    <row r="2" spans="2:9" ht="15">
      <c r="B2" s="3"/>
      <c r="C2" s="4"/>
      <c r="D2" s="4"/>
      <c r="E2" s="4"/>
      <c r="F2" s="4"/>
      <c r="G2" s="4"/>
      <c r="H2" s="4"/>
      <c r="I2" s="4"/>
    </row>
    <row r="3" spans="2:9" ht="15">
      <c r="B3" s="12"/>
      <c r="C3" s="13"/>
      <c r="D3" s="13"/>
      <c r="E3" s="13"/>
      <c r="F3" s="13"/>
      <c r="G3" s="13"/>
      <c r="H3" s="13" t="s">
        <v>5</v>
      </c>
      <c r="I3" s="14" t="s">
        <v>6</v>
      </c>
    </row>
    <row r="4" spans="2:9" ht="15">
      <c r="B4" s="15" t="s">
        <v>56</v>
      </c>
      <c r="C4" s="16" t="s">
        <v>7</v>
      </c>
      <c r="D4" s="16" t="s">
        <v>8</v>
      </c>
      <c r="E4" s="16" t="s">
        <v>9</v>
      </c>
      <c r="F4" s="16" t="s">
        <v>10</v>
      </c>
      <c r="G4" s="16" t="s">
        <v>11</v>
      </c>
      <c r="H4" s="16" t="s">
        <v>12</v>
      </c>
      <c r="I4" s="17" t="s">
        <v>12</v>
      </c>
    </row>
    <row r="5" spans="2:9" ht="15">
      <c r="B5" s="70">
        <f>'2.Budget_Items'!I2</f>
        <v>1.1</v>
      </c>
      <c r="C5" s="32">
        <f>'2.Budget_Items'!G13</f>
        <v>9213.918</v>
      </c>
      <c r="D5" s="32">
        <f>'2.Budget_Items'!F26</f>
        <v>3500</v>
      </c>
      <c r="E5" s="32">
        <f>'2.Budget_Items'!E39</f>
        <v>1100</v>
      </c>
      <c r="F5" s="32">
        <f>'2.Budget_Items'!E54</f>
        <v>250</v>
      </c>
      <c r="G5" s="32">
        <f>'2.Budget_Items'!E68</f>
        <v>14000</v>
      </c>
      <c r="H5" s="69">
        <f>SUM(C5:G5)</f>
        <v>28063.917999999998</v>
      </c>
      <c r="I5" s="33">
        <f>H5/H$31</f>
        <v>0.05623068687459409</v>
      </c>
    </row>
    <row r="6" spans="2:9" ht="15">
      <c r="B6" s="70">
        <f>'2.Budget_Items'!K2</f>
        <v>1.2</v>
      </c>
      <c r="C6" s="32">
        <f>'2.Budget_Items'!I13</f>
        <v>12897.419999999998</v>
      </c>
      <c r="D6" s="32">
        <f>'2.Budget_Items'!H26</f>
        <v>4000</v>
      </c>
      <c r="E6" s="32">
        <f>'2.Budget_Items'!G39</f>
        <v>2200</v>
      </c>
      <c r="F6" s="32">
        <f>'2.Budget_Items'!G54</f>
        <v>200</v>
      </c>
      <c r="G6" s="32">
        <f>'2.Budget_Items'!G68</f>
        <v>13250</v>
      </c>
      <c r="H6" s="69">
        <f aca="true" t="shared" si="0" ref="H6:H17">SUM(C6:G6)</f>
        <v>32547.42</v>
      </c>
      <c r="I6" s="33">
        <f aca="true" t="shared" si="1" ref="I6:I31">H6/H$31</f>
        <v>0.06521412236865505</v>
      </c>
    </row>
    <row r="7" spans="2:9" ht="15">
      <c r="B7" s="70">
        <f>'2.Budget_Items'!M2</f>
        <v>1.3</v>
      </c>
      <c r="C7" s="32">
        <f>'2.Budget_Items'!K13</f>
        <v>10529.49</v>
      </c>
      <c r="D7" s="32">
        <f>'2.Budget_Items'!J26</f>
        <v>4500</v>
      </c>
      <c r="E7" s="32">
        <f>'2.Budget_Items'!I39</f>
        <v>2200</v>
      </c>
      <c r="F7" s="32">
        <f>'2.Budget_Items'!I54</f>
        <v>150</v>
      </c>
      <c r="G7" s="32">
        <f>'2.Budget_Items'!I68</f>
        <v>13250</v>
      </c>
      <c r="H7" s="69">
        <f t="shared" si="0"/>
        <v>30629.489999999998</v>
      </c>
      <c r="I7" s="33">
        <f t="shared" si="1"/>
        <v>0.06137123338653252</v>
      </c>
    </row>
    <row r="8" spans="2:9" ht="15">
      <c r="B8" s="70">
        <f>'2.Budget_Items'!O2</f>
        <v>2.1</v>
      </c>
      <c r="C8" s="32">
        <f>'2.Budget_Items'!M13</f>
        <v>12897.419999999998</v>
      </c>
      <c r="D8" s="32">
        <f>'2.Budget_Items'!L26</f>
        <v>5000</v>
      </c>
      <c r="E8" s="32">
        <f>'2.Budget_Items'!K39</f>
        <v>2200</v>
      </c>
      <c r="F8" s="32">
        <f>'2.Budget_Items'!K54</f>
        <v>350</v>
      </c>
      <c r="G8" s="32">
        <f>'2.Budget_Items'!K68</f>
        <v>14000</v>
      </c>
      <c r="H8" s="69">
        <f t="shared" si="0"/>
        <v>34447.42</v>
      </c>
      <c r="I8" s="33">
        <f t="shared" si="1"/>
        <v>0.06902108563949018</v>
      </c>
    </row>
    <row r="9" spans="2:9" ht="15">
      <c r="B9" s="70">
        <f>'2.Budget_Items'!Q2</f>
        <v>2.2</v>
      </c>
      <c r="C9" s="32">
        <f>'2.Budget_Items'!O13</f>
        <v>10529.49</v>
      </c>
      <c r="D9" s="32">
        <f>'2.Budget_Items'!N26</f>
        <v>3500</v>
      </c>
      <c r="E9" s="32">
        <f>'2.Budget_Items'!M39</f>
        <v>2200</v>
      </c>
      <c r="F9" s="32">
        <f>'2.Budget_Items'!M54</f>
        <v>200</v>
      </c>
      <c r="G9" s="32">
        <f>'2.Budget_Items'!M68</f>
        <v>13250</v>
      </c>
      <c r="H9" s="69">
        <f t="shared" si="0"/>
        <v>29679.489999999998</v>
      </c>
      <c r="I9" s="33">
        <f t="shared" si="1"/>
        <v>0.059467751751114954</v>
      </c>
    </row>
    <row r="10" spans="2:9" ht="15">
      <c r="B10" s="70">
        <f>'2.Budget_Items'!S2</f>
        <v>2.3</v>
      </c>
      <c r="C10" s="32">
        <f>'2.Budget_Items'!Q13</f>
        <v>8562.869999999999</v>
      </c>
      <c r="D10" s="32">
        <f>'2.Budget_Items'!P26</f>
        <v>3500</v>
      </c>
      <c r="E10" s="32">
        <f>'2.Budget_Items'!O39</f>
        <v>2200</v>
      </c>
      <c r="F10" s="32">
        <f>'2.Budget_Items'!O54</f>
        <v>150</v>
      </c>
      <c r="G10" s="32">
        <f>'2.Budget_Items'!O68</f>
        <v>13250</v>
      </c>
      <c r="H10" s="69">
        <f t="shared" si="0"/>
        <v>27662.87</v>
      </c>
      <c r="I10" s="33">
        <f t="shared" si="1"/>
        <v>0.05542712108204573</v>
      </c>
    </row>
    <row r="11" spans="2:9" ht="15">
      <c r="B11" s="70">
        <f>'2.Budget_Items'!U2</f>
        <v>2.4</v>
      </c>
      <c r="C11" s="32">
        <f>'2.Budget_Items'!S13</f>
        <v>8562.869999999999</v>
      </c>
      <c r="D11" s="32">
        <f>'2.Budget_Items'!R26</f>
        <v>2500</v>
      </c>
      <c r="E11" s="32">
        <f>'2.Budget_Items'!Q39</f>
        <v>2200</v>
      </c>
      <c r="F11" s="32">
        <f>'2.Budget_Items'!Q54</f>
        <v>300</v>
      </c>
      <c r="G11" s="32">
        <f>'2.Budget_Items'!Q68</f>
        <v>14000</v>
      </c>
      <c r="H11" s="69">
        <f t="shared" si="0"/>
        <v>27562.87</v>
      </c>
      <c r="I11" s="33">
        <f t="shared" si="1"/>
        <v>0.05522675459410704</v>
      </c>
    </row>
    <row r="12" spans="2:9" ht="15">
      <c r="B12" s="70">
        <f>'2.Budget_Items'!W2</f>
        <v>3.1</v>
      </c>
      <c r="C12" s="32">
        <f>'2.Budget_Items'!U13</f>
        <v>4334.549999999999</v>
      </c>
      <c r="D12" s="32">
        <f>'2.Budget_Items'!T26</f>
        <v>2000</v>
      </c>
      <c r="E12" s="32">
        <f>'2.Budget_Items'!S39</f>
        <v>2200</v>
      </c>
      <c r="F12" s="32">
        <f>'2.Budget_Items'!S54</f>
        <v>300</v>
      </c>
      <c r="G12" s="32">
        <f>'2.Budget_Items'!S68</f>
        <v>14000</v>
      </c>
      <c r="H12" s="69">
        <f t="shared" si="0"/>
        <v>22834.55</v>
      </c>
      <c r="I12" s="33">
        <f t="shared" si="1"/>
        <v>0.04575278587160433</v>
      </c>
    </row>
    <row r="13" spans="2:9" ht="15">
      <c r="B13" s="70">
        <f>'2.Budget_Items'!Y2</f>
        <v>3.2</v>
      </c>
      <c r="C13" s="32">
        <f>'2.Budget_Items'!W13</f>
        <v>10783.259999999998</v>
      </c>
      <c r="D13" s="32">
        <f>'2.Budget_Items'!V26</f>
        <v>3000</v>
      </c>
      <c r="E13" s="32">
        <f>'2.Budget_Items'!U39</f>
        <v>2200</v>
      </c>
      <c r="F13" s="32">
        <f>'2.Budget_Items'!U54</f>
        <v>400</v>
      </c>
      <c r="G13" s="32">
        <f>'2.Budget_Items'!U68</f>
        <v>14000</v>
      </c>
      <c r="H13" s="69">
        <f t="shared" si="0"/>
        <v>30383.26</v>
      </c>
      <c r="I13" s="33">
        <f t="shared" si="1"/>
        <v>0.060877870983281075</v>
      </c>
    </row>
    <row r="14" spans="2:9" ht="15">
      <c r="B14" s="114">
        <f>'2.Budget_Items'!AA2</f>
        <v>3.3</v>
      </c>
      <c r="C14" s="32">
        <f>'2.Budget_Items'!Y13</f>
        <v>10930.8</v>
      </c>
      <c r="D14" s="32">
        <f>'2.Budget_Items'!X26</f>
        <v>1500</v>
      </c>
      <c r="E14" s="32">
        <f>'2.Budget_Items'!W39</f>
        <v>2200</v>
      </c>
      <c r="F14" s="32">
        <f>'2.Budget_Items'!W54</f>
        <v>0</v>
      </c>
      <c r="G14" s="32">
        <f>'2.Budget_Items'!W68</f>
        <v>14000</v>
      </c>
      <c r="H14" s="69">
        <f t="shared" si="0"/>
        <v>28630.8</v>
      </c>
      <c r="I14" s="33">
        <f t="shared" si="1"/>
        <v>0.057366528428750695</v>
      </c>
    </row>
    <row r="15" spans="2:9" ht="15">
      <c r="B15" s="114">
        <f>'2.Budget_Items'!AC2</f>
        <v>3.4</v>
      </c>
      <c r="C15" s="32">
        <f>'2.Budget_Items'!AA13</f>
        <v>10930.8</v>
      </c>
      <c r="D15" s="32">
        <f>'2.Budget_Items'!Z26</f>
        <v>3000</v>
      </c>
      <c r="E15" s="32">
        <f>'2.Budget_Items'!Y39</f>
        <v>0</v>
      </c>
      <c r="F15" s="32">
        <f>'2.Budget_Items'!Y54</f>
        <v>0</v>
      </c>
      <c r="G15" s="32">
        <f>'2.Budget_Items'!Y68</f>
        <v>14000</v>
      </c>
      <c r="H15" s="69">
        <f t="shared" si="0"/>
        <v>27930.8</v>
      </c>
      <c r="I15" s="33">
        <f t="shared" si="1"/>
        <v>0.055963963013179865</v>
      </c>
    </row>
    <row r="16" spans="2:9" ht="15">
      <c r="B16" s="114">
        <f>'2.Budget_Items'!AE2</f>
        <v>3.5</v>
      </c>
      <c r="C16" s="32">
        <f>'2.Budget_Items'!AC13</f>
        <v>12897.419999999998</v>
      </c>
      <c r="D16" s="32">
        <f>'2.Budget_Items'!AB26</f>
        <v>3000</v>
      </c>
      <c r="E16" s="32">
        <f>'2.Budget_Items'!AA39</f>
        <v>0</v>
      </c>
      <c r="F16" s="32">
        <f>'2.Budget_Items'!AA54</f>
        <v>700</v>
      </c>
      <c r="G16" s="32">
        <f>'2.Budget_Items'!AA68</f>
        <v>13250</v>
      </c>
      <c r="H16" s="69">
        <f t="shared" si="0"/>
        <v>29847.42</v>
      </c>
      <c r="I16" s="33">
        <f t="shared" si="1"/>
        <v>0.059804227194310396</v>
      </c>
    </row>
    <row r="17" spans="2:9" ht="15">
      <c r="B17" s="114">
        <f>'2.Budget_Items'!AG2</f>
        <v>3.6</v>
      </c>
      <c r="C17" s="32">
        <f>'2.Budget_Items'!AG13</f>
        <v>12897.419999999998</v>
      </c>
      <c r="D17" s="32">
        <f>'2.Budget_Items'!AH13</f>
        <v>0</v>
      </c>
      <c r="E17" s="32">
        <f>'2.Budget_Items'!AI13</f>
        <v>135967.728</v>
      </c>
      <c r="F17" s="32">
        <f>'2.Budget_Items'!AJ13</f>
        <v>0</v>
      </c>
      <c r="G17" s="32">
        <f>'2.Budget_Items'!AK13</f>
        <v>0</v>
      </c>
      <c r="H17" s="69">
        <f t="shared" si="0"/>
        <v>148865.148</v>
      </c>
      <c r="I17" s="33">
        <f t="shared" si="1"/>
        <v>0.29827586881233425</v>
      </c>
    </row>
    <row r="18" spans="2:9" ht="15">
      <c r="B18" s="114"/>
      <c r="C18" s="32"/>
      <c r="D18" s="32"/>
      <c r="E18" s="32"/>
      <c r="F18" s="32"/>
      <c r="G18" s="32"/>
      <c r="H18" s="69"/>
      <c r="I18" s="33"/>
    </row>
    <row r="19" spans="2:9" ht="15">
      <c r="B19" s="114"/>
      <c r="C19" s="32"/>
      <c r="D19" s="32"/>
      <c r="E19" s="32"/>
      <c r="F19" s="32"/>
      <c r="G19" s="32"/>
      <c r="H19" s="69"/>
      <c r="I19" s="33"/>
    </row>
    <row r="20" spans="2:9" ht="15">
      <c r="B20" s="114"/>
      <c r="C20" s="32"/>
      <c r="D20" s="32"/>
      <c r="E20" s="32"/>
      <c r="F20" s="32"/>
      <c r="G20" s="32"/>
      <c r="H20" s="69"/>
      <c r="I20" s="33"/>
    </row>
    <row r="21" spans="2:9" ht="15">
      <c r="B21" s="114"/>
      <c r="C21" s="32"/>
      <c r="D21" s="32"/>
      <c r="E21" s="32"/>
      <c r="F21" s="32"/>
      <c r="G21" s="32"/>
      <c r="H21" s="69"/>
      <c r="I21" s="33"/>
    </row>
    <row r="22" spans="2:9" ht="15">
      <c r="B22" s="114"/>
      <c r="C22" s="32"/>
      <c r="D22" s="32"/>
      <c r="E22" s="32"/>
      <c r="F22" s="32"/>
      <c r="G22" s="32"/>
      <c r="H22" s="69"/>
      <c r="I22" s="33"/>
    </row>
    <row r="23" spans="2:9" ht="15">
      <c r="B23" s="114"/>
      <c r="C23" s="32"/>
      <c r="D23" s="32"/>
      <c r="E23" s="32"/>
      <c r="F23" s="32"/>
      <c r="G23" s="32"/>
      <c r="H23" s="69"/>
      <c r="I23" s="33"/>
    </row>
    <row r="24" spans="2:9" ht="15.75" customHeight="1">
      <c r="B24" s="114"/>
      <c r="C24" s="32"/>
      <c r="D24" s="32"/>
      <c r="E24" s="32"/>
      <c r="F24" s="32"/>
      <c r="G24" s="32"/>
      <c r="H24" s="69"/>
      <c r="I24" s="33"/>
    </row>
    <row r="25" spans="2:9" ht="15.75" customHeight="1">
      <c r="B25" s="114"/>
      <c r="C25" s="32"/>
      <c r="D25" s="32"/>
      <c r="E25" s="32"/>
      <c r="F25" s="32"/>
      <c r="G25" s="32"/>
      <c r="H25" s="69"/>
      <c r="I25" s="33"/>
    </row>
    <row r="26" spans="2:9" ht="15.75" customHeight="1">
      <c r="B26" s="114"/>
      <c r="C26" s="32"/>
      <c r="D26" s="32"/>
      <c r="E26" s="32"/>
      <c r="F26" s="32"/>
      <c r="G26" s="32"/>
      <c r="H26" s="69"/>
      <c r="I26" s="33"/>
    </row>
    <row r="27" spans="2:9" ht="15.75" customHeight="1">
      <c r="B27" s="114"/>
      <c r="C27" s="32"/>
      <c r="D27" s="32"/>
      <c r="E27" s="32"/>
      <c r="F27" s="32"/>
      <c r="G27" s="32"/>
      <c r="H27" s="69"/>
      <c r="I27" s="33"/>
    </row>
    <row r="28" spans="2:9" ht="15.75" customHeight="1">
      <c r="B28" s="114"/>
      <c r="C28" s="32"/>
      <c r="D28" s="32"/>
      <c r="E28" s="32"/>
      <c r="F28" s="32"/>
      <c r="G28" s="32"/>
      <c r="H28" s="69"/>
      <c r="I28" s="33"/>
    </row>
    <row r="29" spans="2:9" ht="15.75" customHeight="1">
      <c r="B29" s="114"/>
      <c r="C29" s="32"/>
      <c r="D29" s="32"/>
      <c r="E29" s="32"/>
      <c r="F29" s="32"/>
      <c r="G29" s="32"/>
      <c r="H29" s="69"/>
      <c r="I29" s="33"/>
    </row>
    <row r="30" spans="2:9" ht="15">
      <c r="B30" s="114"/>
      <c r="C30" s="32"/>
      <c r="D30" s="32"/>
      <c r="E30" s="32"/>
      <c r="F30" s="32"/>
      <c r="G30" s="32"/>
      <c r="H30" s="69"/>
      <c r="I30" s="33"/>
    </row>
    <row r="31" spans="2:9" ht="15">
      <c r="B31" s="34" t="s">
        <v>5</v>
      </c>
      <c r="C31" s="32">
        <f>SUM(C1:C30)</f>
        <v>135967.728</v>
      </c>
      <c r="D31" s="32">
        <f>SUM(D1:D30)</f>
        <v>39000</v>
      </c>
      <c r="E31" s="32">
        <f>SUM(E1:E30)</f>
        <v>156867.728</v>
      </c>
      <c r="F31" s="32">
        <f>SUM(F1:F30)</f>
        <v>3000</v>
      </c>
      <c r="G31" s="32">
        <f>SUM(G1:G30)</f>
        <v>164250</v>
      </c>
      <c r="H31" s="69">
        <f>SUM(H5:H30)</f>
        <v>499085.4559999999</v>
      </c>
      <c r="I31" s="33">
        <f t="shared" si="1"/>
        <v>1</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I24" sqref="I24"/>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Researcher</dc:title>
  <dc:subject>Budget Workbook</dc:subject>
  <dc:creator>William Haglelgam</dc:creator>
  <cp:keywords>Performance Budget</cp:keywords>
  <dc:description/>
  <cp:lastModifiedBy>haglelgam</cp:lastModifiedBy>
  <cp:lastPrinted>2010-11-01T22:40:39Z</cp:lastPrinted>
  <dcterms:created xsi:type="dcterms:W3CDTF">2010-04-21T01:18:24Z</dcterms:created>
  <dcterms:modified xsi:type="dcterms:W3CDTF">2010-11-02T22:42:45Z</dcterms:modified>
  <cp:category>Budget</cp:category>
  <cp:version/>
  <cp:contentType/>
  <cp:contentStatus/>
</cp:coreProperties>
</file>

<file path=docProps/custom.xml><?xml version="1.0" encoding="utf-8"?>
<Properties xmlns="http://schemas.openxmlformats.org/officeDocument/2006/custom-properties" xmlns:vt="http://schemas.openxmlformats.org/officeDocument/2006/docPropsVTypes"/>
</file>